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elsnow-my.sharepoint.com/personal/hans_hofkens_bfsi_be/Documents/Scoring - Leraar/-- Templates C3 --/"/>
    </mc:Choice>
  </mc:AlternateContent>
  <xr:revisionPtr revIDLastSave="112" documentId="8_{3A474FC0-6751-4349-8054-E7F06E115D2E}" xr6:coauthVersionLast="47" xr6:coauthVersionMax="47" xr10:uidLastSave="{B3CB2B0D-B128-45D8-80F8-0536DBA927C8}"/>
  <workbookProtection workbookAlgorithmName="SHA-512" workbookHashValue="Id5WjTNZ0sQpNSk+h6XHgvAkccs1vhnGTNi/xp0d0liNftAq4glogR+ksomCXYb/o3zlklNGBclI1Dc8+yDicg==" workbookSaltValue="boFcVfFQEyo+NaO7/vROEg==" workbookSpinCount="100000" lockStructure="1"/>
  <bookViews>
    <workbookView xWindow="-110" yWindow="-110" windowWidth="32620" windowHeight="21100" xr2:uid="{00000000-000D-0000-FFFF-FFFF00000000}"/>
  </bookViews>
  <sheets>
    <sheet name="Administratie" sheetId="1" r:id="rId1"/>
    <sheet name="Techniek" sheetId="2" r:id="rId2"/>
    <sheet name="Didactiek" sheetId="5" r:id="rId3"/>
    <sheet name="Settings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" l="1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B2" i="2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58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33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8" i="5"/>
  <c r="J8" i="5"/>
  <c r="B58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3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A8" i="5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9" i="2"/>
  <c r="A9" i="2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28" i="2" s="1"/>
  <c r="O9" i="2"/>
  <c r="M9" i="2"/>
  <c r="N9" i="2"/>
  <c r="Q9" i="2" l="1"/>
  <c r="R9" i="2" s="1"/>
  <c r="E15" i="1" s="1"/>
  <c r="R22" i="2"/>
  <c r="E28" i="1" s="1"/>
  <c r="R18" i="2"/>
  <c r="E24" i="1" s="1"/>
  <c r="R27" i="2"/>
  <c r="E33" i="1" s="1"/>
  <c r="R11" i="2"/>
  <c r="E17" i="1" s="1"/>
  <c r="R13" i="2"/>
  <c r="E19" i="1" s="1"/>
  <c r="R24" i="2"/>
  <c r="E30" i="1" s="1"/>
  <c r="R16" i="2"/>
  <c r="E22" i="1" s="1"/>
  <c r="R14" i="2"/>
  <c r="E20" i="1" s="1"/>
  <c r="J22" i="5"/>
  <c r="J14" i="5"/>
  <c r="J21" i="5"/>
  <c r="J13" i="5"/>
  <c r="J20" i="5"/>
  <c r="J12" i="5"/>
  <c r="J27" i="5"/>
  <c r="J19" i="5"/>
  <c r="J11" i="5"/>
  <c r="J26" i="5"/>
  <c r="J18" i="5"/>
  <c r="J10" i="5"/>
  <c r="J25" i="5"/>
  <c r="J17" i="5"/>
  <c r="J9" i="5"/>
  <c r="J16" i="5"/>
  <c r="J24" i="5"/>
  <c r="J23" i="5"/>
  <c r="J15" i="5"/>
  <c r="F28" i="1"/>
  <c r="F17" i="1"/>
  <c r="F33" i="1"/>
  <c r="F20" i="1"/>
  <c r="F32" i="1"/>
  <c r="F34" i="1"/>
  <c r="F27" i="1"/>
  <c r="F16" i="1"/>
  <c r="F24" i="1"/>
  <c r="F18" i="1"/>
  <c r="F22" i="1"/>
  <c r="F26" i="1"/>
  <c r="A12" i="5"/>
  <c r="A25" i="5"/>
  <c r="A19" i="5"/>
  <c r="A27" i="5"/>
  <c r="A9" i="5"/>
  <c r="A11" i="5"/>
  <c r="A20" i="5"/>
  <c r="A17" i="5"/>
  <c r="A14" i="5"/>
  <c r="A22" i="5"/>
  <c r="A16" i="5"/>
  <c r="A24" i="5"/>
  <c r="A13" i="5"/>
  <c r="A21" i="5"/>
  <c r="A10" i="5"/>
  <c r="A18" i="5"/>
  <c r="A26" i="5"/>
  <c r="A15" i="5"/>
  <c r="A23" i="5"/>
  <c r="F30" i="1"/>
  <c r="F21" i="1"/>
  <c r="F23" i="1"/>
  <c r="F31" i="1"/>
  <c r="F19" i="1"/>
  <c r="F25" i="1"/>
  <c r="A12" i="2"/>
  <c r="A19" i="2"/>
  <c r="A11" i="2"/>
  <c r="A27" i="2"/>
  <c r="A20" i="2"/>
  <c r="A26" i="2"/>
  <c r="A18" i="2"/>
  <c r="A10" i="2"/>
  <c r="A25" i="2"/>
  <c r="A17" i="2"/>
  <c r="A24" i="2"/>
  <c r="A16" i="2"/>
  <c r="A23" i="2"/>
  <c r="A15" i="2"/>
  <c r="A22" i="2"/>
  <c r="A14" i="2"/>
  <c r="A21" i="2"/>
  <c r="A13" i="2"/>
  <c r="R25" i="2"/>
  <c r="E31" i="1" s="1"/>
  <c r="R17" i="2"/>
  <c r="E23" i="1" s="1"/>
  <c r="R23" i="2"/>
  <c r="E29" i="1" s="1"/>
  <c r="R28" i="2"/>
  <c r="E34" i="1" s="1"/>
  <c r="R12" i="2"/>
  <c r="E18" i="1" s="1"/>
  <c r="R26" i="2"/>
  <c r="E32" i="1" s="1"/>
  <c r="R10" i="2"/>
  <c r="E16" i="1" s="1"/>
  <c r="R20" i="2"/>
  <c r="E26" i="1" s="1"/>
  <c r="R19" i="2"/>
  <c r="E25" i="1" s="1"/>
  <c r="R21" i="2"/>
  <c r="E27" i="1" s="1"/>
  <c r="R15" i="2"/>
  <c r="E21" i="1" s="1"/>
  <c r="F29" i="1" l="1"/>
  <c r="F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<sst xmlns="http://schemas.openxmlformats.org/spreadsheetml/2006/main" count="74" uniqueCount="60">
  <si>
    <t>Plaats</t>
  </si>
  <si>
    <t>Tijdstip</t>
  </si>
  <si>
    <t>Docent</t>
  </si>
  <si>
    <t>Examenjury</t>
  </si>
  <si>
    <t>Deelnemers</t>
  </si>
  <si>
    <t>Techniek</t>
  </si>
  <si>
    <t>Didactiek</t>
  </si>
  <si>
    <t>Totaal</t>
  </si>
  <si>
    <t>Vrije afdaling</t>
  </si>
  <si>
    <t>Eindpunt na deliberatie:
B/C</t>
  </si>
  <si>
    <t>Lesonderwerp</t>
  </si>
  <si>
    <t>Voor- en achternaam</t>
  </si>
  <si>
    <t>Algemene opmerkingen</t>
  </si>
  <si>
    <t>John Doe</t>
  </si>
  <si>
    <t>Jane Doe</t>
  </si>
  <si>
    <t>&lt;&lt; Jouw notities hier &gt;&gt;</t>
  </si>
  <si>
    <t># A</t>
  </si>
  <si>
    <t># B</t>
  </si>
  <si>
    <t># C</t>
  </si>
  <si>
    <t>A</t>
  </si>
  <si>
    <t>B</t>
  </si>
  <si>
    <t>C</t>
  </si>
  <si>
    <r>
      <rPr>
        <b/>
        <u/>
        <sz val="11"/>
        <color theme="1"/>
        <rFont val="Calibri"/>
        <family val="2"/>
        <scheme val="minor"/>
      </rPr>
      <t>Deliberatie | Bij 1-2 x C</t>
    </r>
    <r>
      <rPr>
        <sz val="11"/>
        <color theme="1"/>
        <rFont val="Calibri"/>
        <family val="2"/>
        <scheme val="minor"/>
      </rPr>
      <t xml:space="preserve">
Bij deliberatie moet de docent steeds aangeven of het eindpunt B of C wordt na deliberatie.</t>
    </r>
  </si>
  <si>
    <t>Opmerkingen 
(Verplicht voor onderdelen met een C)</t>
  </si>
  <si>
    <r>
      <rPr>
        <b/>
        <u/>
        <sz val="11"/>
        <color theme="1"/>
        <rFont val="Calibri"/>
        <family val="2"/>
        <scheme val="minor"/>
      </rPr>
      <t>Quotering volgens rubric</t>
    </r>
    <r>
      <rPr>
        <sz val="11"/>
        <color theme="1"/>
        <rFont val="Calibri"/>
        <family val="2"/>
        <scheme val="minor"/>
      </rPr>
      <t xml:space="preserve">
A = goed
B = voldoende
C = onvoldoende</t>
    </r>
  </si>
  <si>
    <t>Scores</t>
  </si>
  <si>
    <t>Titels lessen</t>
  </si>
  <si>
    <t xml:space="preserve">Opmerkingen </t>
  </si>
  <si>
    <t>Eindpunt na deliberatie</t>
  </si>
  <si>
    <t>Herexamen</t>
  </si>
  <si>
    <t>Type</t>
  </si>
  <si>
    <t>Indoor</t>
  </si>
  <si>
    <t>Outdoor</t>
  </si>
  <si>
    <t>Lidnr</t>
  </si>
  <si>
    <t>Eindpunt</t>
  </si>
  <si>
    <r>
      <t>Quotering volgens lesprotocol</t>
    </r>
    <r>
      <rPr>
        <sz val="11"/>
        <color theme="1"/>
        <rFont val="Calibri"/>
        <family val="2"/>
        <scheme val="minor"/>
      </rPr>
      <t xml:space="preserve">
A = goed
B = voldoende
C = onvoldoende</t>
    </r>
  </si>
  <si>
    <r>
      <t xml:space="preserve">Alle informatie vind je op https://team.bfsi.be. Zie module "Opleidingen" en "Modus Operandi &gt; Resultaten".
</t>
    </r>
    <r>
      <rPr>
        <sz val="10"/>
        <color rgb="FFC00000"/>
        <rFont val="Calibri"/>
        <family val="2"/>
        <scheme val="minor"/>
      </rPr>
      <t>Download steeds de laatste versie. Zo vermijd je eventueel dubbel werk! Dit document is versie v2504HH.</t>
    </r>
  </si>
  <si>
    <t>Eigen techniek</t>
  </si>
  <si>
    <t>Demo's</t>
  </si>
  <si>
    <r>
      <t xml:space="preserve">Opmerkingen 
</t>
    </r>
    <r>
      <rPr>
        <b/>
        <sz val="11"/>
        <color rgb="FFFF0000"/>
        <rFont val="Calibri"/>
        <family val="2"/>
        <scheme val="minor"/>
      </rPr>
      <t>(Verplicht indien een C)</t>
    </r>
  </si>
  <si>
    <r>
      <rPr>
        <b/>
        <u/>
        <sz val="11"/>
        <color theme="1"/>
        <rFont val="Calibri"/>
        <family val="2"/>
        <scheme val="minor"/>
      </rPr>
      <t>Eindtotaal</t>
    </r>
    <r>
      <rPr>
        <sz val="11"/>
        <color theme="1"/>
        <rFont val="Calibri"/>
        <family val="2"/>
        <scheme val="minor"/>
      </rPr>
      <t xml:space="preserve">
A = minimum 4x A, geen C
B = minder dan 4x A, geen C
C = vanaf 3x C</t>
    </r>
  </si>
  <si>
    <t>SKILERAAR | Techniek</t>
  </si>
  <si>
    <t>Alle terrein grote bochten</t>
  </si>
  <si>
    <t>Alle terrein korte bochten</t>
  </si>
  <si>
    <t>Racecarve cross-over</t>
  </si>
  <si>
    <t>Racecarve cross-under</t>
  </si>
  <si>
    <t>Korte bochten op steil terrein</t>
  </si>
  <si>
    <t>Gebruik maken van audio-visuele hulpmiddelen</t>
  </si>
  <si>
    <t>Bultenskiën op natuurlijk bultenveld en in een aangelegd spoor</t>
  </si>
  <si>
    <t>Deelnemers | SKILERAAR</t>
  </si>
  <si>
    <r>
      <t>Instructies</t>
    </r>
    <r>
      <rPr>
        <sz val="11"/>
        <color theme="1"/>
        <rFont val="Calibri"/>
        <family val="2"/>
        <scheme val="minor"/>
      </rPr>
      <t xml:space="preserve">
https://team.bfsi.be/docs/mo/results/practice/
https://team.bfsi.be/docs/courses/teacher/didactics/</t>
    </r>
  </si>
  <si>
    <t>SKILERAAR | Didactiek | Examenles</t>
  </si>
  <si>
    <t>SKILERAAR | Didactiek | Proefles 1</t>
  </si>
  <si>
    <t>SKILERAAR | Didactiek | Proefles 2</t>
  </si>
  <si>
    <t>Alle terrein korte &amp; grote bochten</t>
  </si>
  <si>
    <t>Korte bochten op steil terrein cross-over</t>
  </si>
  <si>
    <t>Korte bochten op steil terrein corss-under</t>
  </si>
  <si>
    <t>Bultenskiën op natuurlijk bultenveld</t>
  </si>
  <si>
    <t>Bultenskiën in een aangelegd spoor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</si>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</sst>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0" xfId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/>
    </xf>
    <xf numFmtId="0" fontId="5" fillId="0" borderId="0" xfId="1" applyFont="1" applyFill="1" applyAlignment="1" applyProtection="1">
      <alignment horizontal="center"/>
      <protection locked="0"/>
    </xf>
    <xf numFmtId="14" fontId="5" fillId="0" borderId="0" xfId="1" applyNumberFormat="1" applyFont="1" applyFill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/>
    </xf>
    <xf numFmtId="0" fontId="6" fillId="0" borderId="1" xfId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2">
    <cellStyle name="Good" xfId="1" builtinId="26"/>
    <cellStyle name="Normal" xfId="0" builtinId="0"/>
  </cellStyles>
  <dxfs count="2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ont>
        <strike val="0"/>
      </font>
      <fill>
        <patternFill>
          <bgColor theme="4" tint="0.79998168889431442"/>
        </patternFill>
      </fill>
    </dxf>
    <dxf>
      <font>
        <color theme="0" tint="-0.14996795556505021"/>
      </font>
    </dxf>
    <dxf>
      <font>
        <color rgb="FF9C5700"/>
      </font>
      <fill>
        <patternFill>
          <bgColor rgb="FFFFEB9C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FF0000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 black and yellow logo
Description automatically generated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120" zoomScaleNormal="120" workbookViewId="0">
      <selection activeCell="D4" sqref="D4:F4"/>
    </sheetView>
  </sheetViews>
  <sheetFormatPr defaultRowHeight="14.5" x14ac:dyDescent="0.35"/>
  <cols>
    <col min="1" max="1" width="3.6328125" customWidth="1"/>
    <col min="2" max="2" width="7.453125" customWidth="1"/>
    <col min="3" max="3" width="5.54296875" customWidth="1"/>
    <col min="4" max="4" width="27.81640625" customWidth="1"/>
    <col min="5" max="6" width="11" style="22" customWidth="1"/>
    <col min="7" max="7" width="53.453125" customWidth="1"/>
  </cols>
  <sheetData>
    <row r="1" spans="1:7" ht="15" thickBot="1" x14ac:dyDescent="0.4"/>
    <row r="2" spans="1:7" ht="29.4" customHeight="1" thickBot="1" x14ac:dyDescent="0.4">
      <c r="A2" s="44" t="s">
        <v>36</v>
      </c>
      <c r="B2" s="45"/>
      <c r="C2" s="46"/>
      <c r="D2" s="46"/>
      <c r="E2" s="46"/>
      <c r="F2" s="46"/>
      <c r="G2" s="47"/>
    </row>
    <row r="4" spans="1:7" x14ac:dyDescent="0.35">
      <c r="A4" s="38" t="s">
        <v>0</v>
      </c>
      <c r="B4" s="38"/>
      <c r="C4" s="38"/>
      <c r="D4" s="33"/>
      <c r="E4" s="33"/>
      <c r="F4" s="33"/>
      <c r="G4" s="43" t="e" vm="1">
        <v>#VALUE!</v>
      </c>
    </row>
    <row r="5" spans="1:7" x14ac:dyDescent="0.35">
      <c r="A5" s="40" t="s">
        <v>30</v>
      </c>
      <c r="B5" s="40"/>
      <c r="C5" s="40"/>
      <c r="D5" s="33" t="s">
        <v>32</v>
      </c>
      <c r="E5" s="33"/>
      <c r="F5" s="33"/>
      <c r="G5" s="43"/>
    </row>
    <row r="6" spans="1:7" x14ac:dyDescent="0.35">
      <c r="A6" s="38" t="s">
        <v>1</v>
      </c>
      <c r="B6" s="38"/>
      <c r="C6" s="38"/>
      <c r="D6" s="34"/>
      <c r="E6" s="34"/>
      <c r="F6" s="34"/>
      <c r="G6" s="43"/>
    </row>
    <row r="7" spans="1:7" x14ac:dyDescent="0.35">
      <c r="A7" s="39"/>
      <c r="B7" s="39"/>
      <c r="C7" s="39"/>
      <c r="D7" s="1"/>
      <c r="E7" s="4"/>
      <c r="F7" s="4"/>
      <c r="G7" s="43"/>
    </row>
    <row r="8" spans="1:7" x14ac:dyDescent="0.35">
      <c r="A8" s="38" t="s">
        <v>2</v>
      </c>
      <c r="B8" s="38"/>
      <c r="C8" s="38"/>
      <c r="D8" s="33"/>
      <c r="E8" s="33"/>
      <c r="F8" s="33"/>
      <c r="G8" s="43"/>
    </row>
    <row r="9" spans="1:7" x14ac:dyDescent="0.35">
      <c r="A9" s="38" t="s">
        <v>3</v>
      </c>
      <c r="B9" s="38"/>
      <c r="C9" s="38"/>
      <c r="D9" s="33"/>
      <c r="E9" s="33"/>
      <c r="F9" s="33"/>
      <c r="G9" s="43"/>
    </row>
    <row r="11" spans="1:7" ht="15" thickBot="1" x14ac:dyDescent="0.4"/>
    <row r="12" spans="1:7" ht="15" thickBot="1" x14ac:dyDescent="0.4">
      <c r="A12" s="35" t="s">
        <v>49</v>
      </c>
      <c r="B12" s="36"/>
      <c r="C12" s="36"/>
      <c r="D12" s="36"/>
      <c r="E12" s="36"/>
      <c r="F12" s="36"/>
      <c r="G12" s="37"/>
    </row>
    <row r="13" spans="1:7" x14ac:dyDescent="0.35">
      <c r="A13" s="1"/>
      <c r="B13" s="1"/>
    </row>
    <row r="14" spans="1:7" x14ac:dyDescent="0.35">
      <c r="A14" s="23"/>
      <c r="B14" s="23" t="s">
        <v>33</v>
      </c>
      <c r="C14" s="50" t="s">
        <v>11</v>
      </c>
      <c r="D14" s="50"/>
      <c r="E14" s="5" t="s">
        <v>5</v>
      </c>
      <c r="F14" s="5" t="s">
        <v>6</v>
      </c>
      <c r="G14" s="5" t="s">
        <v>12</v>
      </c>
    </row>
    <row r="15" spans="1:7" x14ac:dyDescent="0.35">
      <c r="A15" s="24">
        <v>1</v>
      </c>
      <c r="B15" s="30">
        <v>1234</v>
      </c>
      <c r="C15" s="41" t="s">
        <v>13</v>
      </c>
      <c r="D15" s="41"/>
      <c r="E15" s="9" t="b">
        <f>Techniek!R9</f>
        <v>0</v>
      </c>
      <c r="F15" s="9">
        <f>Didactiek!F8</f>
        <v>0</v>
      </c>
      <c r="G15" s="25"/>
    </row>
    <row r="16" spans="1:7" x14ac:dyDescent="0.35">
      <c r="A16" s="24">
        <f>A15+1</f>
        <v>2</v>
      </c>
      <c r="B16" s="30">
        <v>4567</v>
      </c>
      <c r="C16" s="41" t="s">
        <v>14</v>
      </c>
      <c r="D16" s="41"/>
      <c r="E16" s="9" t="b">
        <f>Techniek!R10</f>
        <v>0</v>
      </c>
      <c r="F16" s="9">
        <f>Didactiek!F9</f>
        <v>0</v>
      </c>
      <c r="G16" s="25"/>
    </row>
    <row r="17" spans="1:7" x14ac:dyDescent="0.35">
      <c r="A17" s="24">
        <f t="shared" ref="A17:A34" si="0">A16+1</f>
        <v>3</v>
      </c>
      <c r="B17" s="30"/>
      <c r="C17" s="41"/>
      <c r="D17" s="41"/>
      <c r="E17" s="9" t="b">
        <f>Techniek!R11</f>
        <v>0</v>
      </c>
      <c r="F17" s="9">
        <f>Didactiek!F10</f>
        <v>0</v>
      </c>
      <c r="G17" s="25"/>
    </row>
    <row r="18" spans="1:7" x14ac:dyDescent="0.35">
      <c r="A18" s="24">
        <f t="shared" si="0"/>
        <v>4</v>
      </c>
      <c r="B18" s="30"/>
      <c r="C18" s="41"/>
      <c r="D18" s="41"/>
      <c r="E18" s="9" t="b">
        <f>Techniek!R12</f>
        <v>0</v>
      </c>
      <c r="F18" s="9">
        <f>Didactiek!F11</f>
        <v>0</v>
      </c>
      <c r="G18" s="25"/>
    </row>
    <row r="19" spans="1:7" x14ac:dyDescent="0.35">
      <c r="A19" s="24">
        <f t="shared" si="0"/>
        <v>5</v>
      </c>
      <c r="B19" s="30"/>
      <c r="C19" s="41"/>
      <c r="D19" s="41"/>
      <c r="E19" s="9" t="b">
        <f>Techniek!R13</f>
        <v>0</v>
      </c>
      <c r="F19" s="9">
        <f>Didactiek!F12</f>
        <v>0</v>
      </c>
      <c r="G19" s="25"/>
    </row>
    <row r="20" spans="1:7" x14ac:dyDescent="0.35">
      <c r="A20" s="24">
        <f t="shared" si="0"/>
        <v>6</v>
      </c>
      <c r="B20" s="30"/>
      <c r="C20" s="41"/>
      <c r="D20" s="41"/>
      <c r="E20" s="9" t="b">
        <f>Techniek!R14</f>
        <v>0</v>
      </c>
      <c r="F20" s="9">
        <f>Didactiek!F13</f>
        <v>0</v>
      </c>
      <c r="G20" s="25"/>
    </row>
    <row r="21" spans="1:7" x14ac:dyDescent="0.35">
      <c r="A21" s="24">
        <f t="shared" si="0"/>
        <v>7</v>
      </c>
      <c r="B21" s="30"/>
      <c r="C21" s="41"/>
      <c r="D21" s="41"/>
      <c r="E21" s="9" t="b">
        <f>Techniek!R15</f>
        <v>0</v>
      </c>
      <c r="F21" s="9">
        <f>Didactiek!F14</f>
        <v>0</v>
      </c>
      <c r="G21" s="25"/>
    </row>
    <row r="22" spans="1:7" x14ac:dyDescent="0.35">
      <c r="A22" s="24">
        <f t="shared" si="0"/>
        <v>8</v>
      </c>
      <c r="B22" s="30"/>
      <c r="C22" s="41"/>
      <c r="D22" s="41"/>
      <c r="E22" s="9" t="b">
        <f>Techniek!R16</f>
        <v>0</v>
      </c>
      <c r="F22" s="9">
        <f>Didactiek!F15</f>
        <v>0</v>
      </c>
      <c r="G22" s="25"/>
    </row>
    <row r="23" spans="1:7" x14ac:dyDescent="0.35">
      <c r="A23" s="24">
        <f t="shared" si="0"/>
        <v>9</v>
      </c>
      <c r="B23" s="30"/>
      <c r="C23" s="41"/>
      <c r="D23" s="41"/>
      <c r="E23" s="9" t="b">
        <f>Techniek!R17</f>
        <v>0</v>
      </c>
      <c r="F23" s="9">
        <f>Didactiek!F16</f>
        <v>0</v>
      </c>
      <c r="G23" s="25"/>
    </row>
    <row r="24" spans="1:7" x14ac:dyDescent="0.35">
      <c r="A24" s="24">
        <f t="shared" si="0"/>
        <v>10</v>
      </c>
      <c r="B24" s="30"/>
      <c r="C24" s="41"/>
      <c r="D24" s="41"/>
      <c r="E24" s="9" t="b">
        <f>Techniek!R18</f>
        <v>0</v>
      </c>
      <c r="F24" s="9">
        <f>Didactiek!F17</f>
        <v>0</v>
      </c>
      <c r="G24" s="25"/>
    </row>
    <row r="25" spans="1:7" x14ac:dyDescent="0.35">
      <c r="A25" s="24">
        <f t="shared" si="0"/>
        <v>11</v>
      </c>
      <c r="B25" s="31"/>
      <c r="C25" s="48"/>
      <c r="D25" s="49"/>
      <c r="E25" s="9" t="b">
        <f>Techniek!R19</f>
        <v>0</v>
      </c>
      <c r="F25" s="9">
        <f>Didactiek!F18</f>
        <v>0</v>
      </c>
      <c r="G25" s="25"/>
    </row>
    <row r="26" spans="1:7" x14ac:dyDescent="0.35">
      <c r="A26" s="24">
        <f t="shared" si="0"/>
        <v>12</v>
      </c>
      <c r="B26" s="30"/>
      <c r="C26" s="41"/>
      <c r="D26" s="41"/>
      <c r="E26" s="9" t="b">
        <f>Techniek!R20</f>
        <v>0</v>
      </c>
      <c r="F26" s="9">
        <f>Didactiek!F19</f>
        <v>0</v>
      </c>
      <c r="G26" s="25"/>
    </row>
    <row r="27" spans="1:7" x14ac:dyDescent="0.35">
      <c r="A27" s="24">
        <f t="shared" si="0"/>
        <v>13</v>
      </c>
      <c r="B27" s="30"/>
      <c r="C27" s="41"/>
      <c r="D27" s="41"/>
      <c r="E27" s="9" t="b">
        <f>Techniek!R21</f>
        <v>0</v>
      </c>
      <c r="F27" s="9">
        <f>Didactiek!F20</f>
        <v>0</v>
      </c>
      <c r="G27" s="25"/>
    </row>
    <row r="28" spans="1:7" x14ac:dyDescent="0.35">
      <c r="A28" s="24">
        <f t="shared" si="0"/>
        <v>14</v>
      </c>
      <c r="B28" s="31"/>
      <c r="C28" s="48"/>
      <c r="D28" s="49"/>
      <c r="E28" s="9" t="b">
        <f>Techniek!R22</f>
        <v>0</v>
      </c>
      <c r="F28" s="9">
        <f>Didactiek!F21</f>
        <v>0</v>
      </c>
      <c r="G28" s="25"/>
    </row>
    <row r="29" spans="1:7" x14ac:dyDescent="0.35">
      <c r="A29" s="24">
        <f t="shared" si="0"/>
        <v>15</v>
      </c>
      <c r="B29" s="30"/>
      <c r="C29" s="41"/>
      <c r="D29" s="41"/>
      <c r="E29" s="9" t="b">
        <f>Techniek!R23</f>
        <v>0</v>
      </c>
      <c r="F29" s="9">
        <f>Didactiek!F22</f>
        <v>0</v>
      </c>
      <c r="G29" s="25"/>
    </row>
    <row r="30" spans="1:7" x14ac:dyDescent="0.35">
      <c r="A30" s="24">
        <f t="shared" si="0"/>
        <v>16</v>
      </c>
      <c r="B30" s="31"/>
      <c r="C30" s="48"/>
      <c r="D30" s="49"/>
      <c r="E30" s="9" t="b">
        <f>Techniek!R24</f>
        <v>0</v>
      </c>
      <c r="F30" s="9">
        <f>Didactiek!F23</f>
        <v>0</v>
      </c>
      <c r="G30" s="25"/>
    </row>
    <row r="31" spans="1:7" x14ac:dyDescent="0.35">
      <c r="A31" s="24">
        <f t="shared" si="0"/>
        <v>17</v>
      </c>
      <c r="B31" s="30"/>
      <c r="C31" s="41"/>
      <c r="D31" s="41"/>
      <c r="E31" s="9" t="b">
        <f>Techniek!R25</f>
        <v>0</v>
      </c>
      <c r="F31" s="9">
        <f>Didactiek!F24</f>
        <v>0</v>
      </c>
      <c r="G31" s="25"/>
    </row>
    <row r="32" spans="1:7" x14ac:dyDescent="0.35">
      <c r="A32" s="24">
        <f t="shared" si="0"/>
        <v>18</v>
      </c>
      <c r="B32" s="30"/>
      <c r="C32" s="41"/>
      <c r="D32" s="41"/>
      <c r="E32" s="9" t="b">
        <f>Techniek!R26</f>
        <v>0</v>
      </c>
      <c r="F32" s="9">
        <f>Didactiek!F25</f>
        <v>0</v>
      </c>
      <c r="G32" s="25"/>
    </row>
    <row r="33" spans="1:7" x14ac:dyDescent="0.35">
      <c r="A33" s="24">
        <f t="shared" si="0"/>
        <v>19</v>
      </c>
      <c r="B33" s="31"/>
      <c r="C33" s="48"/>
      <c r="D33" s="49"/>
      <c r="E33" s="9" t="b">
        <f>Techniek!R27</f>
        <v>0</v>
      </c>
      <c r="F33" s="9">
        <f>Didactiek!F26</f>
        <v>0</v>
      </c>
      <c r="G33" s="25"/>
    </row>
    <row r="34" spans="1:7" x14ac:dyDescent="0.35">
      <c r="A34" s="24">
        <f t="shared" si="0"/>
        <v>20</v>
      </c>
      <c r="B34" s="30"/>
      <c r="C34" s="41"/>
      <c r="D34" s="41"/>
      <c r="E34" s="9" t="b">
        <f>Techniek!R28</f>
        <v>0</v>
      </c>
      <c r="F34" s="9">
        <f>Didactiek!F27</f>
        <v>0</v>
      </c>
      <c r="G34" s="25"/>
    </row>
    <row r="36" spans="1:7" ht="15" thickBot="1" x14ac:dyDescent="0.4"/>
    <row r="37" spans="1:7" ht="15" thickBot="1" x14ac:dyDescent="0.4">
      <c r="A37" s="35" t="s">
        <v>12</v>
      </c>
      <c r="B37" s="36"/>
      <c r="C37" s="36"/>
      <c r="D37" s="36"/>
      <c r="E37" s="36"/>
      <c r="F37" s="36"/>
      <c r="G37" s="37"/>
    </row>
    <row r="39" spans="1:7" ht="73.25" customHeight="1" x14ac:dyDescent="0.35">
      <c r="A39" s="42" t="s">
        <v>15</v>
      </c>
      <c r="B39" s="42"/>
      <c r="C39" s="42"/>
      <c r="D39" s="42"/>
      <c r="E39" s="42"/>
      <c r="F39" s="42"/>
      <c r="G39" s="42"/>
    </row>
  </sheetData>
  <sheetProtection algorithmName="SHA-512" hashValue="Hh8Qib+btb31LcD4R8RECjE6J6tFAlB/tjiyvnhkaiPyWWsr+RDZL2HQTHamr3ct/WJwH3iFXLfqiZht0JfxMg==" saltValue="S/rhDIBTtex+W5jE/oJbgg==" spinCount="100000" sheet="1" objects="1" scenarios="1" selectLockedCells="1"/>
  <mergeCells count="37">
    <mergeCell ref="A39:G39"/>
    <mergeCell ref="G4:G9"/>
    <mergeCell ref="A2:G2"/>
    <mergeCell ref="C25:D25"/>
    <mergeCell ref="C28:D28"/>
    <mergeCell ref="C30:D30"/>
    <mergeCell ref="C33:D33"/>
    <mergeCell ref="A37:G37"/>
    <mergeCell ref="C29:D29"/>
    <mergeCell ref="C31:D31"/>
    <mergeCell ref="C32:D32"/>
    <mergeCell ref="C34:D34"/>
    <mergeCell ref="C14:D14"/>
    <mergeCell ref="C21:D21"/>
    <mergeCell ref="C22:D22"/>
    <mergeCell ref="C23:D23"/>
    <mergeCell ref="C24:D24"/>
    <mergeCell ref="C26:D26"/>
    <mergeCell ref="C27:D27"/>
    <mergeCell ref="C15:D15"/>
    <mergeCell ref="C16:D16"/>
    <mergeCell ref="C17:D17"/>
    <mergeCell ref="C18:D18"/>
    <mergeCell ref="C19:D19"/>
    <mergeCell ref="C20:D20"/>
    <mergeCell ref="D4:F4"/>
    <mergeCell ref="D6:F6"/>
    <mergeCell ref="D8:F8"/>
    <mergeCell ref="D9:F9"/>
    <mergeCell ref="A12:G12"/>
    <mergeCell ref="A4:C4"/>
    <mergeCell ref="A6:C6"/>
    <mergeCell ref="A7:C7"/>
    <mergeCell ref="A8:C8"/>
    <mergeCell ref="A9:C9"/>
    <mergeCell ref="A5:C5"/>
    <mergeCell ref="D5:F5"/>
  </mergeCells>
  <conditionalFormatting sqref="A39:B39">
    <cfRule type="containsText" dxfId="26" priority="7" operator="containsText" text="&lt;&lt; Jouw notities hier &gt;&gt;">
      <formula>NOT(ISERROR(SEARCH("&lt;&lt; Jouw notities hier &gt;&gt;",A39)))</formula>
    </cfRule>
  </conditionalFormatting>
  <conditionalFormatting sqref="D4:F4 D5 D6:F6 D8:F9 B15:D34 G15:G34">
    <cfRule type="expression" dxfId="25" priority="5">
      <formula>ISBLANK(B4)</formula>
    </cfRule>
  </conditionalFormatting>
  <conditionalFormatting sqref="E15:E34">
    <cfRule type="cellIs" dxfId="24" priority="1" operator="equal">
      <formula>FALSE</formula>
    </cfRule>
  </conditionalFormatting>
  <conditionalFormatting sqref="E15:F34">
    <cfRule type="beginsWith" dxfId="23" priority="3" operator="beginsWith" text="A">
      <formula>LEFT(E15,LEN("A"))="A"</formula>
    </cfRule>
    <cfRule type="beginsWith" dxfId="22" priority="4" operator="beginsWith" text="B">
      <formula>LEFT(E15,LEN("B"))="B"</formula>
    </cfRule>
    <cfRule type="beginsWith" dxfId="21" priority="8" operator="beginsWith" text="C">
      <formula>LEFT(E15,LEN("C"))="C"</formula>
    </cfRule>
  </conditionalFormatting>
  <conditionalFormatting sqref="F15:F34">
    <cfRule type="cellIs" dxfId="20" priority="2" operator="equal">
      <formula>0</formula>
    </cfRule>
  </conditionalFormatting>
  <conditionalFormatting sqref="G15:G34">
    <cfRule type="expression" dxfId="19" priority="9">
      <formula>G15="C"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Opgepast!" error="Gelieve indoor of outdoor te selecteren." xr:uid="{AB969B4E-DE02-4DC9-8228-1ACE9F95618C}">
          <x14:formula1>
            <xm:f>Settings!$F$3:$F$4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28"/>
  <sheetViews>
    <sheetView zoomScale="120" zoomScaleNormal="120" workbookViewId="0">
      <selection activeCell="D9" sqref="D9"/>
    </sheetView>
  </sheetViews>
  <sheetFormatPr defaultRowHeight="14.5" x14ac:dyDescent="0.35"/>
  <cols>
    <col min="1" max="1" width="4.6328125" customWidth="1"/>
    <col min="2" max="3" width="16.6328125" customWidth="1"/>
    <col min="4" max="11" width="14.453125" customWidth="1"/>
    <col min="12" max="12" width="2.1796875" customWidth="1"/>
    <col min="13" max="15" width="5.6328125" customWidth="1"/>
    <col min="16" max="16" width="2.1796875" customWidth="1"/>
    <col min="17" max="18" width="12.08984375" customWidth="1"/>
    <col min="19" max="19" width="2.1796875" customWidth="1"/>
    <col min="20" max="20" width="43.1796875" customWidth="1"/>
    <col min="21" max="22" width="5.08984375" customWidth="1"/>
  </cols>
  <sheetData>
    <row r="2" spans="1:20" s="15" customFormat="1" ht="64.75" customHeight="1" x14ac:dyDescent="0.35">
      <c r="B2" s="29" t="str">
        <f>IF(Administratie!D5=0,"Vul tab 'Administratie' aan in het veld 'type'.",Administratie!D5)</f>
        <v>Outdoor</v>
      </c>
      <c r="C2" s="28"/>
      <c r="D2" s="53" t="s">
        <v>24</v>
      </c>
      <c r="E2" s="53"/>
      <c r="F2" s="53"/>
      <c r="G2" s="21"/>
      <c r="H2" s="53" t="s">
        <v>40</v>
      </c>
      <c r="I2" s="53"/>
      <c r="J2" s="53"/>
      <c r="K2" s="53"/>
      <c r="M2" s="54" t="s">
        <v>22</v>
      </c>
      <c r="N2" s="55"/>
      <c r="O2" s="55"/>
      <c r="P2" s="55"/>
      <c r="Q2" s="55"/>
      <c r="R2" s="55"/>
      <c r="T2" s="7" t="e" vm="2">
        <v>#VALUE!</v>
      </c>
    </row>
    <row r="3" spans="1:20" s="15" customFormat="1" ht="14.4" customHeight="1" x14ac:dyDescent="0.35">
      <c r="B3" s="19"/>
      <c r="C3" s="19"/>
      <c r="D3" s="16"/>
      <c r="E3" s="16"/>
      <c r="F3" s="16"/>
      <c r="G3" s="21"/>
      <c r="H3" s="16"/>
      <c r="I3" s="16"/>
      <c r="J3" s="16"/>
      <c r="K3" s="16"/>
      <c r="M3" s="20"/>
      <c r="N3" s="7"/>
      <c r="O3" s="7"/>
      <c r="P3" s="7"/>
      <c r="Q3" s="7"/>
      <c r="R3" s="7"/>
      <c r="T3" s="7"/>
    </row>
    <row r="4" spans="1:20" s="15" customFormat="1" ht="14.4" customHeight="1" thickBot="1" x14ac:dyDescent="0.4">
      <c r="B4" s="19"/>
      <c r="C4" s="19"/>
      <c r="D4" s="16"/>
      <c r="E4" s="16"/>
      <c r="F4" s="16"/>
      <c r="G4" s="21"/>
      <c r="H4" s="16"/>
      <c r="I4" s="16"/>
      <c r="J4" s="16"/>
      <c r="K4" s="16"/>
      <c r="M4" s="20"/>
      <c r="N4" s="7"/>
      <c r="O4" s="7"/>
      <c r="P4" s="7"/>
      <c r="Q4" s="7"/>
      <c r="R4" s="7"/>
      <c r="T4" s="7"/>
    </row>
    <row r="5" spans="1:20" s="15" customFormat="1" ht="14.4" customHeight="1" thickBot="1" x14ac:dyDescent="0.4">
      <c r="A5" s="56" t="s">
        <v>41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8"/>
    </row>
    <row r="6" spans="1:20" x14ac:dyDescent="0.35">
      <c r="D6" s="1"/>
      <c r="E6" s="1"/>
      <c r="F6" s="1"/>
      <c r="G6" s="1"/>
      <c r="H6" s="1"/>
      <c r="I6" s="1"/>
      <c r="J6" s="1"/>
      <c r="K6" s="1"/>
      <c r="L6" s="4"/>
      <c r="M6" s="4"/>
      <c r="N6" s="4"/>
      <c r="O6" s="4"/>
      <c r="P6" s="4"/>
      <c r="Q6" s="1"/>
      <c r="R6" s="1"/>
    </row>
    <row r="7" spans="1:20" x14ac:dyDescent="0.35">
      <c r="D7" s="32" t="s">
        <v>37</v>
      </c>
      <c r="E7" s="61" t="s">
        <v>38</v>
      </c>
      <c r="F7" s="61"/>
      <c r="G7" s="61"/>
      <c r="H7" s="61"/>
      <c r="I7" s="61"/>
      <c r="J7" s="61"/>
      <c r="K7" s="61"/>
      <c r="L7" s="4"/>
      <c r="M7" s="4"/>
      <c r="N7" s="4"/>
      <c r="O7" s="4"/>
      <c r="P7" s="4"/>
      <c r="Q7" s="1"/>
      <c r="R7" s="1"/>
    </row>
    <row r="8" spans="1:20" s="7" customFormat="1" ht="72.5" x14ac:dyDescent="0.35">
      <c r="A8" s="8"/>
      <c r="B8" s="59" t="s">
        <v>4</v>
      </c>
      <c r="C8" s="60"/>
      <c r="D8" s="5" t="s">
        <v>8</v>
      </c>
      <c r="E8" s="6" t="s">
        <v>42</v>
      </c>
      <c r="F8" s="6" t="s">
        <v>43</v>
      </c>
      <c r="G8" s="6" t="s">
        <v>44</v>
      </c>
      <c r="H8" s="6" t="s">
        <v>45</v>
      </c>
      <c r="I8" s="6" t="s">
        <v>46</v>
      </c>
      <c r="J8" s="6" t="s">
        <v>48</v>
      </c>
      <c r="K8" s="6" t="s">
        <v>47</v>
      </c>
      <c r="L8" s="10"/>
      <c r="M8" s="5" t="s">
        <v>16</v>
      </c>
      <c r="N8" s="5" t="s">
        <v>17</v>
      </c>
      <c r="O8" s="5" t="s">
        <v>18</v>
      </c>
      <c r="P8" s="10"/>
      <c r="Q8" s="5" t="s">
        <v>7</v>
      </c>
      <c r="R8" s="6" t="s">
        <v>9</v>
      </c>
      <c r="T8" s="6" t="s">
        <v>23</v>
      </c>
    </row>
    <row r="9" spans="1:20" x14ac:dyDescent="0.35">
      <c r="A9" s="2">
        <f>Administratie!A15</f>
        <v>1</v>
      </c>
      <c r="B9" s="51" t="str">
        <f>Administratie!C15</f>
        <v>John Doe</v>
      </c>
      <c r="C9" s="52"/>
      <c r="D9" s="18"/>
      <c r="E9" s="18"/>
      <c r="F9" s="18"/>
      <c r="G9" s="18"/>
      <c r="H9" s="18"/>
      <c r="I9" s="18"/>
      <c r="J9" s="18"/>
      <c r="K9" s="18"/>
      <c r="L9" s="12"/>
      <c r="M9" s="9">
        <f t="shared" ref="M9:M28" si="0">COUNTIF(D9:K9,"A")</f>
        <v>0</v>
      </c>
      <c r="N9" s="9">
        <f t="shared" ref="N9:N28" si="1">COUNTIF(D9:K9,"B")</f>
        <v>0</v>
      </c>
      <c r="O9" s="9">
        <f t="shared" ref="O9:O28" si="2">COUNTIF(D9:K9,"C")</f>
        <v>0</v>
      </c>
      <c r="P9" s="12"/>
      <c r="Q9" s="9" t="b">
        <f xml:space="preserve">
IF(OR(Administratie!$D$5=0,SUM(M9:O9)&lt;&gt;8),FALSE,
IF(AND(Administratie!$D$5="Outdoor",O9&gt;2),"C",
IF(AND(Administratie!$D$5="Indoor",O9&gt;2),"C",
IF(AND(M9&gt;3,O9=0),"A",
IF(AND(M9&lt;4,O9=0,N9&gt;0),"B",
IF((O9&gt;0),"Deliberatie"))))))</f>
        <v>0</v>
      </c>
      <c r="R9" s="11" t="b">
        <f>IF(OR(Q9="A",Q9="B",Q9="C"),Q9)</f>
        <v>0</v>
      </c>
      <c r="S9" s="7"/>
      <c r="T9" s="18"/>
    </row>
    <row r="10" spans="1:20" x14ac:dyDescent="0.35">
      <c r="A10" s="2">
        <f>Administratie!A16</f>
        <v>2</v>
      </c>
      <c r="B10" s="51" t="str">
        <f>Administratie!C16</f>
        <v>Jane Doe</v>
      </c>
      <c r="C10" s="52"/>
      <c r="D10" s="18"/>
      <c r="E10" s="18"/>
      <c r="F10" s="18"/>
      <c r="G10" s="18"/>
      <c r="H10" s="18"/>
      <c r="I10" s="18"/>
      <c r="J10" s="18"/>
      <c r="K10" s="18"/>
      <c r="L10" s="12"/>
      <c r="M10" s="9">
        <f t="shared" si="0"/>
        <v>0</v>
      </c>
      <c r="N10" s="9">
        <f t="shared" si="1"/>
        <v>0</v>
      </c>
      <c r="O10" s="9">
        <f t="shared" si="2"/>
        <v>0</v>
      </c>
      <c r="P10" s="12"/>
      <c r="Q10" s="9" t="b">
        <f xml:space="preserve">
IF(OR(Administratie!$D$5=0,SUM(M10:O10)&lt;&gt;8),FALSE,
IF(AND(Administratie!$D$5="Outdoor",O10&gt;2),"C",
IF(AND(Administratie!$D$5="Indoor",O10&gt;2),"C",
IF(AND(M10&gt;3,O10=0),"A",
IF(AND(M10&lt;4,O10=0,N10&gt;0),"B",
IF((O10&gt;0),"Deliberatie"))))))</f>
        <v>0</v>
      </c>
      <c r="R10" s="11" t="b">
        <f t="shared" ref="R10:R28" si="3">IF(OR(Q10="A",Q10="B",Q10="C"),Q10)</f>
        <v>0</v>
      </c>
      <c r="S10" s="7"/>
      <c r="T10" s="18"/>
    </row>
    <row r="11" spans="1:20" x14ac:dyDescent="0.35">
      <c r="A11" s="2">
        <f>Administratie!A17</f>
        <v>3</v>
      </c>
      <c r="B11" s="51">
        <f>Administratie!C17</f>
        <v>0</v>
      </c>
      <c r="C11" s="52"/>
      <c r="D11" s="18"/>
      <c r="E11" s="18"/>
      <c r="F11" s="18"/>
      <c r="G11" s="18"/>
      <c r="H11" s="18"/>
      <c r="I11" s="18"/>
      <c r="J11" s="18"/>
      <c r="K11" s="18"/>
      <c r="L11" s="12"/>
      <c r="M11" s="9">
        <f t="shared" si="0"/>
        <v>0</v>
      </c>
      <c r="N11" s="9">
        <f t="shared" si="1"/>
        <v>0</v>
      </c>
      <c r="O11" s="9">
        <f t="shared" si="2"/>
        <v>0</v>
      </c>
      <c r="P11" s="12"/>
      <c r="Q11" s="9" t="b">
        <f xml:space="preserve">
IF(OR(Administratie!$D$5=0,SUM(M11:O11)&lt;&gt;8),FALSE,
IF(AND(Administratie!$D$5="Outdoor",O11&gt;2),"C",
IF(AND(Administratie!$D$5="Indoor",O11&gt;2),"C",
IF(AND(M11&gt;3,O11=0),"A",
IF(AND(M11&lt;4,O11=0,N11&gt;0),"B",
IF((O11&gt;0),"Deliberatie"))))))</f>
        <v>0</v>
      </c>
      <c r="R11" s="11" t="b">
        <f t="shared" si="3"/>
        <v>0</v>
      </c>
      <c r="S11" s="7"/>
      <c r="T11" s="18"/>
    </row>
    <row r="12" spans="1:20" x14ac:dyDescent="0.35">
      <c r="A12" s="2">
        <f>Administratie!A18</f>
        <v>4</v>
      </c>
      <c r="B12" s="51">
        <f>Administratie!C18</f>
        <v>0</v>
      </c>
      <c r="C12" s="52"/>
      <c r="D12" s="18"/>
      <c r="E12" s="18"/>
      <c r="F12" s="18"/>
      <c r="G12" s="18"/>
      <c r="H12" s="18"/>
      <c r="I12" s="18"/>
      <c r="J12" s="18"/>
      <c r="K12" s="18"/>
      <c r="L12" s="12"/>
      <c r="M12" s="9">
        <f t="shared" si="0"/>
        <v>0</v>
      </c>
      <c r="N12" s="9">
        <f t="shared" si="1"/>
        <v>0</v>
      </c>
      <c r="O12" s="9">
        <f t="shared" si="2"/>
        <v>0</v>
      </c>
      <c r="P12" s="12"/>
      <c r="Q12" s="9" t="b">
        <f xml:space="preserve">
IF(OR(Administratie!$D$5=0,SUM(M12:O12)&lt;&gt;8),FALSE,
IF(AND(Administratie!$D$5="Outdoor",O12&gt;2),"C",
IF(AND(Administratie!$D$5="Indoor",O12&gt;2),"C",
IF(AND(M12&gt;3,O12=0),"A",
IF(AND(M12&lt;4,O12=0,N12&gt;0),"B",
IF((O12&gt;0),"Deliberatie"))))))</f>
        <v>0</v>
      </c>
      <c r="R12" s="11" t="b">
        <f t="shared" si="3"/>
        <v>0</v>
      </c>
      <c r="S12" s="7"/>
      <c r="T12" s="18"/>
    </row>
    <row r="13" spans="1:20" x14ac:dyDescent="0.35">
      <c r="A13" s="2">
        <f>Administratie!A19</f>
        <v>5</v>
      </c>
      <c r="B13" s="51">
        <f>Administratie!C19</f>
        <v>0</v>
      </c>
      <c r="C13" s="52"/>
      <c r="D13" s="18"/>
      <c r="E13" s="18"/>
      <c r="F13" s="18"/>
      <c r="G13" s="18"/>
      <c r="H13" s="18"/>
      <c r="I13" s="18"/>
      <c r="J13" s="18"/>
      <c r="K13" s="18"/>
      <c r="L13" s="12"/>
      <c r="M13" s="9">
        <f t="shared" si="0"/>
        <v>0</v>
      </c>
      <c r="N13" s="9">
        <f t="shared" si="1"/>
        <v>0</v>
      </c>
      <c r="O13" s="9">
        <f t="shared" si="2"/>
        <v>0</v>
      </c>
      <c r="P13" s="12"/>
      <c r="Q13" s="9" t="b">
        <f xml:space="preserve">
IF(OR(Administratie!$D$5=0,SUM(M13:O13)&lt;&gt;8),FALSE,
IF(AND(Administratie!$D$5="Outdoor",O13&gt;2),"C",
IF(AND(Administratie!$D$5="Indoor",O13&gt;2),"C",
IF(AND(M13&gt;3,O13=0),"A",
IF(AND(M13&lt;4,O13=0,N13&gt;0),"B",
IF((O13&gt;0),"Deliberatie"))))))</f>
        <v>0</v>
      </c>
      <c r="R13" s="11" t="b">
        <f t="shared" si="3"/>
        <v>0</v>
      </c>
      <c r="S13" s="7"/>
      <c r="T13" s="18"/>
    </row>
    <row r="14" spans="1:20" x14ac:dyDescent="0.35">
      <c r="A14" s="2">
        <f>Administratie!A20</f>
        <v>6</v>
      </c>
      <c r="B14" s="51">
        <f>Administratie!C20</f>
        <v>0</v>
      </c>
      <c r="C14" s="52"/>
      <c r="D14" s="18"/>
      <c r="E14" s="18"/>
      <c r="F14" s="18"/>
      <c r="G14" s="18"/>
      <c r="H14" s="18"/>
      <c r="I14" s="18"/>
      <c r="J14" s="18"/>
      <c r="K14" s="18"/>
      <c r="L14" s="12"/>
      <c r="M14" s="9">
        <f t="shared" si="0"/>
        <v>0</v>
      </c>
      <c r="N14" s="9">
        <f t="shared" si="1"/>
        <v>0</v>
      </c>
      <c r="O14" s="9">
        <f t="shared" si="2"/>
        <v>0</v>
      </c>
      <c r="P14" s="12"/>
      <c r="Q14" s="9" t="b">
        <f xml:space="preserve">
IF(OR(Administratie!$D$5=0,SUM(M14:O14)&lt;&gt;8),FALSE,
IF(AND(Administratie!$D$5="Outdoor",O14&gt;2),"C",
IF(AND(Administratie!$D$5="Indoor",O14&gt;2),"C",
IF(AND(M14&gt;3,O14=0),"A",
IF(AND(M14&lt;4,O14=0,N14&gt;0),"B",
IF((O14&gt;0),"Deliberatie"))))))</f>
        <v>0</v>
      </c>
      <c r="R14" s="11" t="b">
        <f t="shared" si="3"/>
        <v>0</v>
      </c>
      <c r="S14" s="7"/>
      <c r="T14" s="18"/>
    </row>
    <row r="15" spans="1:20" x14ac:dyDescent="0.35">
      <c r="A15" s="2">
        <f>Administratie!A21</f>
        <v>7</v>
      </c>
      <c r="B15" s="51">
        <f>Administratie!C21</f>
        <v>0</v>
      </c>
      <c r="C15" s="52"/>
      <c r="D15" s="18"/>
      <c r="E15" s="18"/>
      <c r="F15" s="18"/>
      <c r="G15" s="18"/>
      <c r="H15" s="18"/>
      <c r="I15" s="18"/>
      <c r="J15" s="18"/>
      <c r="K15" s="18"/>
      <c r="L15" s="12"/>
      <c r="M15" s="9">
        <f t="shared" si="0"/>
        <v>0</v>
      </c>
      <c r="N15" s="9">
        <f t="shared" si="1"/>
        <v>0</v>
      </c>
      <c r="O15" s="9">
        <f t="shared" si="2"/>
        <v>0</v>
      </c>
      <c r="P15" s="12"/>
      <c r="Q15" s="9" t="b">
        <f xml:space="preserve">
IF(OR(Administratie!$D$5=0,SUM(M15:O15)&lt;&gt;8),FALSE,
IF(AND(Administratie!$D$5="Outdoor",O15&gt;2),"C",
IF(AND(Administratie!$D$5="Indoor",O15&gt;2),"C",
IF(AND(M15&gt;3,O15=0),"A",
IF(AND(M15&lt;4,O15=0,N15&gt;0),"B",
IF((O15&gt;0),"Deliberatie"))))))</f>
        <v>0</v>
      </c>
      <c r="R15" s="11" t="b">
        <f t="shared" si="3"/>
        <v>0</v>
      </c>
      <c r="S15" s="7"/>
      <c r="T15" s="18"/>
    </row>
    <row r="16" spans="1:20" x14ac:dyDescent="0.35">
      <c r="A16" s="2">
        <f>Administratie!A22</f>
        <v>8</v>
      </c>
      <c r="B16" s="51">
        <f>Administratie!C22</f>
        <v>0</v>
      </c>
      <c r="C16" s="52"/>
      <c r="D16" s="18"/>
      <c r="E16" s="18"/>
      <c r="F16" s="18"/>
      <c r="G16" s="18"/>
      <c r="H16" s="18"/>
      <c r="I16" s="18"/>
      <c r="J16" s="18"/>
      <c r="K16" s="18"/>
      <c r="L16" s="12"/>
      <c r="M16" s="9">
        <f t="shared" si="0"/>
        <v>0</v>
      </c>
      <c r="N16" s="9">
        <f t="shared" si="1"/>
        <v>0</v>
      </c>
      <c r="O16" s="9">
        <f t="shared" si="2"/>
        <v>0</v>
      </c>
      <c r="P16" s="12"/>
      <c r="Q16" s="9" t="b">
        <f xml:space="preserve">
IF(OR(Administratie!$D$5=0,SUM(M16:O16)&lt;&gt;8),FALSE,
IF(AND(Administratie!$D$5="Outdoor",O16&gt;2),"C",
IF(AND(Administratie!$D$5="Indoor",O16&gt;2),"C",
IF(AND(M16&gt;3,O16=0),"A",
IF(AND(M16&lt;4,O16=0,N16&gt;0),"B",
IF((O16&gt;0),"Deliberatie"))))))</f>
        <v>0</v>
      </c>
      <c r="R16" s="11" t="b">
        <f t="shared" si="3"/>
        <v>0</v>
      </c>
      <c r="S16" s="7"/>
      <c r="T16" s="18"/>
    </row>
    <row r="17" spans="1:20" x14ac:dyDescent="0.35">
      <c r="A17" s="2">
        <f>Administratie!A23</f>
        <v>9</v>
      </c>
      <c r="B17" s="51">
        <f>Administratie!C23</f>
        <v>0</v>
      </c>
      <c r="C17" s="52"/>
      <c r="D17" s="18"/>
      <c r="E17" s="18"/>
      <c r="F17" s="18"/>
      <c r="G17" s="18"/>
      <c r="H17" s="18"/>
      <c r="I17" s="18"/>
      <c r="J17" s="18"/>
      <c r="K17" s="18"/>
      <c r="L17" s="12"/>
      <c r="M17" s="9">
        <f t="shared" si="0"/>
        <v>0</v>
      </c>
      <c r="N17" s="9">
        <f t="shared" si="1"/>
        <v>0</v>
      </c>
      <c r="O17" s="9">
        <f t="shared" si="2"/>
        <v>0</v>
      </c>
      <c r="P17" s="12"/>
      <c r="Q17" s="9" t="b">
        <f xml:space="preserve">
IF(OR(Administratie!$D$5=0,SUM(M17:O17)&lt;&gt;8),FALSE,
IF(AND(Administratie!$D$5="Outdoor",O17&gt;2),"C",
IF(AND(Administratie!$D$5="Indoor",O17&gt;2),"C",
IF(AND(M17&gt;3,O17=0),"A",
IF(AND(M17&lt;4,O17=0,N17&gt;0),"B",
IF((O17&gt;0),"Deliberatie"))))))</f>
        <v>0</v>
      </c>
      <c r="R17" s="11" t="b">
        <f t="shared" si="3"/>
        <v>0</v>
      </c>
      <c r="S17" s="7"/>
      <c r="T17" s="18"/>
    </row>
    <row r="18" spans="1:20" x14ac:dyDescent="0.35">
      <c r="A18" s="2">
        <f>Administratie!A24</f>
        <v>10</v>
      </c>
      <c r="B18" s="51">
        <f>Administratie!C24</f>
        <v>0</v>
      </c>
      <c r="C18" s="52"/>
      <c r="D18" s="18"/>
      <c r="E18" s="18"/>
      <c r="F18" s="18"/>
      <c r="G18" s="18"/>
      <c r="H18" s="18"/>
      <c r="I18" s="18"/>
      <c r="J18" s="18"/>
      <c r="K18" s="18"/>
      <c r="L18" s="12"/>
      <c r="M18" s="9">
        <f t="shared" si="0"/>
        <v>0</v>
      </c>
      <c r="N18" s="9">
        <f t="shared" si="1"/>
        <v>0</v>
      </c>
      <c r="O18" s="9">
        <f t="shared" si="2"/>
        <v>0</v>
      </c>
      <c r="P18" s="12"/>
      <c r="Q18" s="9" t="b">
        <f xml:space="preserve">
IF(OR(Administratie!$D$5=0,SUM(M18:O18)&lt;&gt;8),FALSE,
IF(AND(Administratie!$D$5="Outdoor",O18&gt;2),"C",
IF(AND(Administratie!$D$5="Indoor",O18&gt;2),"C",
IF(AND(M18&gt;3,O18=0),"A",
IF(AND(M18&lt;4,O18=0,N18&gt;0),"B",
IF((O18&gt;0),"Deliberatie"))))))</f>
        <v>0</v>
      </c>
      <c r="R18" s="11" t="b">
        <f t="shared" si="3"/>
        <v>0</v>
      </c>
      <c r="S18" s="7"/>
      <c r="T18" s="18"/>
    </row>
    <row r="19" spans="1:20" x14ac:dyDescent="0.35">
      <c r="A19" s="2">
        <f>Administratie!A25</f>
        <v>11</v>
      </c>
      <c r="B19" s="51">
        <f>Administratie!C25</f>
        <v>0</v>
      </c>
      <c r="C19" s="52"/>
      <c r="D19" s="18"/>
      <c r="E19" s="18"/>
      <c r="F19" s="18"/>
      <c r="G19" s="18"/>
      <c r="H19" s="18"/>
      <c r="I19" s="18"/>
      <c r="J19" s="18"/>
      <c r="K19" s="18"/>
      <c r="L19" s="12"/>
      <c r="M19" s="9">
        <f t="shared" si="0"/>
        <v>0</v>
      </c>
      <c r="N19" s="9">
        <f t="shared" si="1"/>
        <v>0</v>
      </c>
      <c r="O19" s="9">
        <f t="shared" si="2"/>
        <v>0</v>
      </c>
      <c r="P19" s="12"/>
      <c r="Q19" s="9" t="b">
        <f xml:space="preserve">
IF(OR(Administratie!$D$5=0,SUM(M19:O19)&lt;&gt;8),FALSE,
IF(AND(Administratie!$D$5="Outdoor",O19&gt;2),"C",
IF(AND(Administratie!$D$5="Indoor",O19&gt;2),"C",
IF(AND(M19&gt;3,O19=0),"A",
IF(AND(M19&lt;4,O19=0,N19&gt;0),"B",
IF((O19&gt;0),"Deliberatie"))))))</f>
        <v>0</v>
      </c>
      <c r="R19" s="11" t="b">
        <f t="shared" si="3"/>
        <v>0</v>
      </c>
      <c r="S19" s="7"/>
      <c r="T19" s="18"/>
    </row>
    <row r="20" spans="1:20" x14ac:dyDescent="0.35">
      <c r="A20" s="2">
        <f>Administratie!A26</f>
        <v>12</v>
      </c>
      <c r="B20" s="51">
        <f>Administratie!C26</f>
        <v>0</v>
      </c>
      <c r="C20" s="52"/>
      <c r="D20" s="18"/>
      <c r="E20" s="18"/>
      <c r="F20" s="18"/>
      <c r="G20" s="18"/>
      <c r="H20" s="18"/>
      <c r="I20" s="18"/>
      <c r="J20" s="18"/>
      <c r="K20" s="18"/>
      <c r="L20" s="12"/>
      <c r="M20" s="9">
        <f t="shared" si="0"/>
        <v>0</v>
      </c>
      <c r="N20" s="9">
        <f t="shared" si="1"/>
        <v>0</v>
      </c>
      <c r="O20" s="9">
        <f t="shared" si="2"/>
        <v>0</v>
      </c>
      <c r="P20" s="12"/>
      <c r="Q20" s="9" t="b">
        <f xml:space="preserve">
IF(OR(Administratie!$D$5=0,SUM(M20:O20)&lt;&gt;8),FALSE,
IF(AND(Administratie!$D$5="Outdoor",O20&gt;2),"C",
IF(AND(Administratie!$D$5="Indoor",O20&gt;2),"C",
IF(AND(M20&gt;3,O20=0),"A",
IF(AND(M20&lt;4,O20=0,N20&gt;0),"B",
IF((O20&gt;0),"Deliberatie"))))))</f>
        <v>0</v>
      </c>
      <c r="R20" s="11" t="b">
        <f t="shared" si="3"/>
        <v>0</v>
      </c>
      <c r="S20" s="7"/>
      <c r="T20" s="18"/>
    </row>
    <row r="21" spans="1:20" x14ac:dyDescent="0.35">
      <c r="A21" s="2">
        <f>Administratie!A27</f>
        <v>13</v>
      </c>
      <c r="B21" s="51">
        <f>Administratie!C27</f>
        <v>0</v>
      </c>
      <c r="C21" s="52"/>
      <c r="D21" s="18"/>
      <c r="E21" s="18"/>
      <c r="F21" s="18"/>
      <c r="G21" s="18"/>
      <c r="H21" s="18"/>
      <c r="I21" s="18"/>
      <c r="J21" s="18"/>
      <c r="K21" s="18"/>
      <c r="L21" s="12"/>
      <c r="M21" s="9">
        <f t="shared" si="0"/>
        <v>0</v>
      </c>
      <c r="N21" s="9">
        <f t="shared" si="1"/>
        <v>0</v>
      </c>
      <c r="O21" s="9">
        <f t="shared" si="2"/>
        <v>0</v>
      </c>
      <c r="P21" s="12"/>
      <c r="Q21" s="9" t="b">
        <f xml:space="preserve">
IF(OR(Administratie!$D$5=0,SUM(M21:O21)&lt;&gt;8),FALSE,
IF(AND(Administratie!$D$5="Outdoor",O21&gt;2),"C",
IF(AND(Administratie!$D$5="Indoor",O21&gt;2),"C",
IF(AND(M21&gt;3,O21=0),"A",
IF(AND(M21&lt;4,O21=0,N21&gt;0),"B",
IF((O21&gt;0),"Deliberatie"))))))</f>
        <v>0</v>
      </c>
      <c r="R21" s="11" t="b">
        <f t="shared" si="3"/>
        <v>0</v>
      </c>
      <c r="S21" s="7"/>
      <c r="T21" s="18"/>
    </row>
    <row r="22" spans="1:20" x14ac:dyDescent="0.35">
      <c r="A22" s="2">
        <f>Administratie!A28</f>
        <v>14</v>
      </c>
      <c r="B22" s="51">
        <f>Administratie!C28</f>
        <v>0</v>
      </c>
      <c r="C22" s="52"/>
      <c r="D22" s="18"/>
      <c r="E22" s="18"/>
      <c r="F22" s="18"/>
      <c r="G22" s="18"/>
      <c r="H22" s="18"/>
      <c r="I22" s="18"/>
      <c r="J22" s="18"/>
      <c r="K22" s="18"/>
      <c r="L22" s="12"/>
      <c r="M22" s="9">
        <f t="shared" si="0"/>
        <v>0</v>
      </c>
      <c r="N22" s="9">
        <f t="shared" si="1"/>
        <v>0</v>
      </c>
      <c r="O22" s="9">
        <f t="shared" si="2"/>
        <v>0</v>
      </c>
      <c r="P22" s="12"/>
      <c r="Q22" s="9" t="b">
        <f xml:space="preserve">
IF(OR(Administratie!$D$5=0,SUM(M22:O22)&lt;&gt;8),FALSE,
IF(AND(Administratie!$D$5="Outdoor",O22&gt;2),"C",
IF(AND(Administratie!$D$5="Indoor",O22&gt;2),"C",
IF(AND(M22&gt;3,O22=0),"A",
IF(AND(M22&lt;4,O22=0,N22&gt;0),"B",
IF((O22&gt;0),"Deliberatie"))))))</f>
        <v>0</v>
      </c>
      <c r="R22" s="11" t="b">
        <f t="shared" si="3"/>
        <v>0</v>
      </c>
      <c r="S22" s="7"/>
      <c r="T22" s="18"/>
    </row>
    <row r="23" spans="1:20" x14ac:dyDescent="0.35">
      <c r="A23" s="2">
        <f>Administratie!A29</f>
        <v>15</v>
      </c>
      <c r="B23" s="51">
        <f>Administratie!C29</f>
        <v>0</v>
      </c>
      <c r="C23" s="52"/>
      <c r="D23" s="18"/>
      <c r="E23" s="18"/>
      <c r="F23" s="18"/>
      <c r="G23" s="18"/>
      <c r="H23" s="18"/>
      <c r="I23" s="18"/>
      <c r="J23" s="18"/>
      <c r="K23" s="18"/>
      <c r="L23" s="12"/>
      <c r="M23" s="9">
        <f t="shared" si="0"/>
        <v>0</v>
      </c>
      <c r="N23" s="9">
        <f t="shared" si="1"/>
        <v>0</v>
      </c>
      <c r="O23" s="9">
        <f t="shared" si="2"/>
        <v>0</v>
      </c>
      <c r="P23" s="12"/>
      <c r="Q23" s="9" t="b">
        <f xml:space="preserve">
IF(OR(Administratie!$D$5=0,SUM(M23:O23)&lt;&gt;8),FALSE,
IF(AND(Administratie!$D$5="Outdoor",O23&gt;2),"C",
IF(AND(Administratie!$D$5="Indoor",O23&gt;2),"C",
IF(AND(M23&gt;3,O23=0),"A",
IF(AND(M23&lt;4,O23=0,N23&gt;0),"B",
IF((O23&gt;0),"Deliberatie"))))))</f>
        <v>0</v>
      </c>
      <c r="R23" s="11" t="b">
        <f t="shared" si="3"/>
        <v>0</v>
      </c>
      <c r="S23" s="7"/>
      <c r="T23" s="18"/>
    </row>
    <row r="24" spans="1:20" x14ac:dyDescent="0.35">
      <c r="A24" s="2">
        <f>Administratie!A30</f>
        <v>16</v>
      </c>
      <c r="B24" s="51">
        <f>Administratie!C30</f>
        <v>0</v>
      </c>
      <c r="C24" s="52"/>
      <c r="D24" s="18"/>
      <c r="E24" s="18"/>
      <c r="F24" s="18"/>
      <c r="G24" s="18"/>
      <c r="H24" s="18"/>
      <c r="I24" s="18"/>
      <c r="J24" s="18"/>
      <c r="K24" s="18"/>
      <c r="L24" s="12"/>
      <c r="M24" s="9">
        <f t="shared" si="0"/>
        <v>0</v>
      </c>
      <c r="N24" s="9">
        <f t="shared" si="1"/>
        <v>0</v>
      </c>
      <c r="O24" s="9">
        <f t="shared" si="2"/>
        <v>0</v>
      </c>
      <c r="P24" s="12"/>
      <c r="Q24" s="9" t="b">
        <f xml:space="preserve">
IF(OR(Administratie!$D$5=0,SUM(M24:O24)&lt;&gt;8),FALSE,
IF(AND(Administratie!$D$5="Outdoor",O24&gt;2),"C",
IF(AND(Administratie!$D$5="Indoor",O24&gt;2),"C",
IF(AND(M24&gt;3,O24=0),"A",
IF(AND(M24&lt;4,O24=0,N24&gt;0),"B",
IF((O24&gt;0),"Deliberatie"))))))</f>
        <v>0</v>
      </c>
      <c r="R24" s="11" t="b">
        <f t="shared" si="3"/>
        <v>0</v>
      </c>
      <c r="S24" s="7"/>
      <c r="T24" s="18"/>
    </row>
    <row r="25" spans="1:20" x14ac:dyDescent="0.35">
      <c r="A25" s="2">
        <f>Administratie!A31</f>
        <v>17</v>
      </c>
      <c r="B25" s="51">
        <f>Administratie!C31</f>
        <v>0</v>
      </c>
      <c r="C25" s="52"/>
      <c r="D25" s="18"/>
      <c r="E25" s="18"/>
      <c r="F25" s="18"/>
      <c r="G25" s="18"/>
      <c r="H25" s="18"/>
      <c r="I25" s="18"/>
      <c r="J25" s="18"/>
      <c r="K25" s="18"/>
      <c r="L25" s="12"/>
      <c r="M25" s="9">
        <f t="shared" si="0"/>
        <v>0</v>
      </c>
      <c r="N25" s="9">
        <f t="shared" si="1"/>
        <v>0</v>
      </c>
      <c r="O25" s="9">
        <f t="shared" si="2"/>
        <v>0</v>
      </c>
      <c r="P25" s="12"/>
      <c r="Q25" s="9" t="b">
        <f xml:space="preserve">
IF(OR(Administratie!$D$5=0,SUM(M25:O25)&lt;&gt;8),FALSE,
IF(AND(Administratie!$D$5="Outdoor",O25&gt;2),"C",
IF(AND(Administratie!$D$5="Indoor",O25&gt;2),"C",
IF(AND(M25&gt;3,O25=0),"A",
IF(AND(M25&lt;4,O25=0,N25&gt;0),"B",
IF((O25&gt;0),"Deliberatie"))))))</f>
        <v>0</v>
      </c>
      <c r="R25" s="11" t="b">
        <f t="shared" si="3"/>
        <v>0</v>
      </c>
      <c r="S25" s="7"/>
      <c r="T25" s="18"/>
    </row>
    <row r="26" spans="1:20" x14ac:dyDescent="0.35">
      <c r="A26" s="2">
        <f>Administratie!A32</f>
        <v>18</v>
      </c>
      <c r="B26" s="51">
        <f>Administratie!C32</f>
        <v>0</v>
      </c>
      <c r="C26" s="52"/>
      <c r="D26" s="18"/>
      <c r="E26" s="18"/>
      <c r="F26" s="18"/>
      <c r="G26" s="18"/>
      <c r="H26" s="18"/>
      <c r="I26" s="18"/>
      <c r="J26" s="18"/>
      <c r="K26" s="18"/>
      <c r="L26" s="12"/>
      <c r="M26" s="9">
        <f t="shared" si="0"/>
        <v>0</v>
      </c>
      <c r="N26" s="9">
        <f t="shared" si="1"/>
        <v>0</v>
      </c>
      <c r="O26" s="9">
        <f t="shared" si="2"/>
        <v>0</v>
      </c>
      <c r="P26" s="12"/>
      <c r="Q26" s="9" t="b">
        <f xml:space="preserve">
IF(OR(Administratie!$D$5=0,SUM(M26:O26)&lt;&gt;8),FALSE,
IF(AND(Administratie!$D$5="Outdoor",O26&gt;2),"C",
IF(AND(Administratie!$D$5="Indoor",O26&gt;2),"C",
IF(AND(M26&gt;3,O26=0),"A",
IF(AND(M26&lt;4,O26=0,N26&gt;0),"B",
IF((O26&gt;0),"Deliberatie"))))))</f>
        <v>0</v>
      </c>
      <c r="R26" s="11" t="b">
        <f t="shared" si="3"/>
        <v>0</v>
      </c>
      <c r="S26" s="7"/>
      <c r="T26" s="18"/>
    </row>
    <row r="27" spans="1:20" x14ac:dyDescent="0.35">
      <c r="A27" s="2">
        <f>Administratie!A33</f>
        <v>19</v>
      </c>
      <c r="B27" s="51">
        <f>Administratie!C33</f>
        <v>0</v>
      </c>
      <c r="C27" s="52"/>
      <c r="D27" s="18"/>
      <c r="E27" s="18"/>
      <c r="F27" s="18"/>
      <c r="G27" s="18"/>
      <c r="H27" s="18"/>
      <c r="I27" s="18"/>
      <c r="J27" s="18"/>
      <c r="K27" s="18"/>
      <c r="L27" s="12"/>
      <c r="M27" s="9">
        <f t="shared" si="0"/>
        <v>0</v>
      </c>
      <c r="N27" s="9">
        <f t="shared" si="1"/>
        <v>0</v>
      </c>
      <c r="O27" s="9">
        <f t="shared" si="2"/>
        <v>0</v>
      </c>
      <c r="P27" s="12"/>
      <c r="Q27" s="9" t="b">
        <f xml:space="preserve">
IF(OR(Administratie!$D$5=0,SUM(M27:O27)&lt;&gt;8),FALSE,
IF(AND(Administratie!$D$5="Outdoor",O27&gt;2),"C",
IF(AND(Administratie!$D$5="Indoor",O27&gt;2),"C",
IF(AND(M27&gt;3,O27=0),"A",
IF(AND(M27&lt;4,O27=0,N27&gt;0),"B",
IF((O27&gt;0),"Deliberatie"))))))</f>
        <v>0</v>
      </c>
      <c r="R27" s="11" t="b">
        <f t="shared" si="3"/>
        <v>0</v>
      </c>
      <c r="S27" s="7"/>
      <c r="T27" s="18"/>
    </row>
    <row r="28" spans="1:20" x14ac:dyDescent="0.35">
      <c r="A28" s="2">
        <f>Administratie!A34</f>
        <v>20</v>
      </c>
      <c r="B28" s="51">
        <f>Administratie!C34</f>
        <v>0</v>
      </c>
      <c r="C28" s="52"/>
      <c r="D28" s="18"/>
      <c r="E28" s="18"/>
      <c r="F28" s="18"/>
      <c r="G28" s="18"/>
      <c r="H28" s="18"/>
      <c r="I28" s="18"/>
      <c r="J28" s="18"/>
      <c r="K28" s="18"/>
      <c r="L28" s="12"/>
      <c r="M28" s="9">
        <f t="shared" si="0"/>
        <v>0</v>
      </c>
      <c r="N28" s="9">
        <f t="shared" si="1"/>
        <v>0</v>
      </c>
      <c r="O28" s="9">
        <f t="shared" si="2"/>
        <v>0</v>
      </c>
      <c r="P28" s="12"/>
      <c r="Q28" s="9" t="b">
        <f xml:space="preserve">
IF(OR(Administratie!$D$5=0,SUM(M28:O28)&lt;&gt;8),FALSE,
IF(AND(Administratie!$D$5="Outdoor",O28&gt;2),"C",
IF(AND(Administratie!$D$5="Indoor",O28&gt;2),"C",
IF(AND(M28&gt;3,O28=0),"A",
IF(AND(M28&lt;4,O28=0,N28&gt;0),"B",
IF((O28&gt;0),"Deliberatie"))))))</f>
        <v>0</v>
      </c>
      <c r="R28" s="11" t="b">
        <f t="shared" si="3"/>
        <v>0</v>
      </c>
      <c r="S28" s="7"/>
      <c r="T28" s="18"/>
    </row>
  </sheetData>
  <sheetProtection algorithmName="SHA-512" hashValue="GvuqFJhWRTXqDjdEUascDe7ASRzN4grRrBCC7OZFU60FY7dEtuS7yW7ZU5uYTFeenM5/hyE+t1QdtjaPiQednw==" saltValue="8968M87nda8+k2BofL581g==" spinCount="100000" sheet="1" objects="1" scenarios="1" selectLockedCells="1"/>
  <mergeCells count="26">
    <mergeCell ref="D2:F2"/>
    <mergeCell ref="H2:K2"/>
    <mergeCell ref="M2:R2"/>
    <mergeCell ref="A5:T5"/>
    <mergeCell ref="B20:C20"/>
    <mergeCell ref="B8:C8"/>
    <mergeCell ref="B9:C9"/>
    <mergeCell ref="B10:C10"/>
    <mergeCell ref="B11:C11"/>
    <mergeCell ref="B12:C12"/>
    <mergeCell ref="B13:C13"/>
    <mergeCell ref="E7:K7"/>
    <mergeCell ref="B28:C28"/>
    <mergeCell ref="B14:C14"/>
    <mergeCell ref="B15:C15"/>
    <mergeCell ref="B16:C16"/>
    <mergeCell ref="B17:C17"/>
    <mergeCell ref="B18:C18"/>
    <mergeCell ref="B19:C19"/>
    <mergeCell ref="B25:C25"/>
    <mergeCell ref="B26:C26"/>
    <mergeCell ref="B27:C27"/>
    <mergeCell ref="B24:C24"/>
    <mergeCell ref="B21:C21"/>
    <mergeCell ref="B22:C22"/>
    <mergeCell ref="B23:C23"/>
  </mergeCells>
  <conditionalFormatting sqref="B9:C28">
    <cfRule type="cellIs" dxfId="17" priority="13" operator="equal">
      <formula>0</formula>
    </cfRule>
  </conditionalFormatting>
  <conditionalFormatting sqref="D9:K28 Q9:R28">
    <cfRule type="beginsWith" dxfId="16" priority="7" operator="beginsWith" text="A">
      <formula>LEFT(D9,LEN("A"))="A"</formula>
    </cfRule>
    <cfRule type="beginsWith" dxfId="15" priority="8" operator="beginsWith" text="B">
      <formula>LEFT(D9,LEN("B"))="B"</formula>
    </cfRule>
    <cfRule type="beginsWith" dxfId="14" priority="9" operator="beginsWith" text="C">
      <formula>LEFT(D9,LEN("C"))="C"</formula>
    </cfRule>
  </conditionalFormatting>
  <conditionalFormatting sqref="D9:K28">
    <cfRule type="expression" dxfId="13" priority="6">
      <formula>ISBLANK(D9)</formula>
    </cfRule>
  </conditionalFormatting>
  <conditionalFormatting sqref="M9:O28">
    <cfRule type="cellIs" dxfId="12" priority="10" operator="equal">
      <formula>0</formula>
    </cfRule>
  </conditionalFormatting>
  <conditionalFormatting sqref="Q9:Q28">
    <cfRule type="containsText" dxfId="11" priority="12" stopIfTrue="1" operator="containsText" text="Deliberatie">
      <formula>NOT(ISERROR(SEARCH("Deliberatie",Q9)))</formula>
    </cfRule>
  </conditionalFormatting>
  <conditionalFormatting sqref="Q9:R28">
    <cfRule type="cellIs" dxfId="10" priority="11" operator="equal">
      <formula>FALSE</formula>
    </cfRule>
  </conditionalFormatting>
  <conditionalFormatting sqref="R9:R28">
    <cfRule type="expression" dxfId="9" priority="16">
      <formula>Q9="Deliberatie"</formula>
    </cfRule>
  </conditionalFormatting>
  <conditionalFormatting sqref="T9:T28">
    <cfRule type="expression" dxfId="8" priority="20">
      <formula>AND(ISBLANK(T9),O9&gt;0)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69429E2-CD48-44FB-AC28-CD491A55907B}">
            <xm:f>NOT(ISERROR(SEARCH("Admin",B2)))</xm:f>
            <xm:f>"Admin"</xm:f>
            <x14:dxf>
              <font>
                <b/>
                <i val="0"/>
                <color rgb="FF9C0006"/>
              </font>
              <fill>
                <patternFill>
                  <bgColor theme="4" tint="0.79998168889431442"/>
                </patternFill>
              </fill>
            </x14:dxf>
          </x14:cfRule>
          <xm:sqref>B2 Q9:Q28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ErrorMessage="1" errorTitle="Opgepast" error="Enkel A, B of C is toegelaten." promptTitle="Vul hier de score van het onderd" xr:uid="{6A9F4CC5-1FEF-4926-AC69-0AEA62D07B61}">
          <x14:formula1>
            <xm:f>Settings!$B$3:$B$5</xm:f>
          </x14:formula1>
          <xm:sqref>D9:K28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AC8C-1565-456D-A346-3A5E4522BC63}">
  <sheetPr>
    <pageSetUpPr fitToPage="1"/>
  </sheetPr>
  <dimension ref="A2:L77"/>
  <sheetViews>
    <sheetView zoomScaleNormal="100" workbookViewId="0">
      <pane xSplit="3" topLeftCell="D1" activePane="topRight" state="frozen"/>
      <selection pane="topRight" activeCell="D8" sqref="D8"/>
    </sheetView>
  </sheetViews>
  <sheetFormatPr defaultRowHeight="14.5" x14ac:dyDescent="0.35"/>
  <cols>
    <col min="1" max="1" width="4.6328125" customWidth="1"/>
    <col min="2" max="3" width="16.6328125" customWidth="1"/>
    <col min="4" max="4" width="44.453125" customWidth="1"/>
    <col min="5" max="5" width="2.1796875" customWidth="1"/>
    <col min="6" max="6" width="12.08984375" customWidth="1"/>
    <col min="7" max="7" width="2.1796875" customWidth="1"/>
    <col min="8" max="8" width="51.36328125" customWidth="1"/>
    <col min="9" max="9" width="5.08984375" customWidth="1"/>
    <col min="10" max="10" width="4.6328125" customWidth="1"/>
    <col min="11" max="11" width="19.90625" customWidth="1"/>
    <col min="12" max="12" width="49.1796875" bestFit="1" customWidth="1"/>
  </cols>
  <sheetData>
    <row r="2" spans="1:12" s="15" customFormat="1" ht="64.75" customHeight="1" x14ac:dyDescent="0.35">
      <c r="B2" s="62"/>
      <c r="C2" s="62"/>
      <c r="D2" s="19" t="s">
        <v>35</v>
      </c>
      <c r="H2" s="19" t="s">
        <v>50</v>
      </c>
      <c r="L2" s="7" t="e" vm="2">
        <v>#VALUE!</v>
      </c>
    </row>
    <row r="3" spans="1:12" s="15" customFormat="1" ht="14.4" customHeight="1" x14ac:dyDescent="0.35">
      <c r="B3" s="19"/>
      <c r="C3" s="19"/>
      <c r="D3" s="19"/>
      <c r="E3" s="7"/>
      <c r="F3" s="7"/>
      <c r="H3" s="7"/>
    </row>
    <row r="4" spans="1:12" s="15" customFormat="1" ht="14.4" customHeight="1" thickBot="1" x14ac:dyDescent="0.4">
      <c r="B4" s="19"/>
      <c r="C4" s="19"/>
      <c r="D4" s="19"/>
      <c r="E4" s="7"/>
      <c r="F4" s="7"/>
      <c r="H4" s="7"/>
    </row>
    <row r="5" spans="1:12" s="15" customFormat="1" ht="14.4" customHeight="1" thickBot="1" x14ac:dyDescent="0.4">
      <c r="A5" s="56" t="s">
        <v>51</v>
      </c>
      <c r="B5" s="57"/>
      <c r="C5" s="57"/>
      <c r="D5" s="57"/>
      <c r="E5" s="57"/>
      <c r="F5" s="57"/>
      <c r="G5" s="57"/>
      <c r="H5" s="58"/>
      <c r="J5" s="56" t="s">
        <v>29</v>
      </c>
      <c r="K5" s="57"/>
      <c r="L5" s="58"/>
    </row>
    <row r="6" spans="1:12" x14ac:dyDescent="0.35">
      <c r="E6" s="4"/>
      <c r="F6" s="1"/>
    </row>
    <row r="7" spans="1:12" s="7" customFormat="1" ht="29" x14ac:dyDescent="0.35">
      <c r="A7" s="8"/>
      <c r="B7" s="59" t="s">
        <v>4</v>
      </c>
      <c r="C7" s="60"/>
      <c r="D7" s="14" t="s">
        <v>10</v>
      </c>
      <c r="E7" s="10"/>
      <c r="F7" s="6" t="s">
        <v>34</v>
      </c>
      <c r="H7" s="6" t="s">
        <v>39</v>
      </c>
      <c r="J7" s="8"/>
      <c r="K7" s="13" t="s">
        <v>4</v>
      </c>
      <c r="L7" s="5" t="s">
        <v>10</v>
      </c>
    </row>
    <row r="8" spans="1:12" x14ac:dyDescent="0.35">
      <c r="A8" s="2">
        <f>Administratie!A15</f>
        <v>1</v>
      </c>
      <c r="B8" s="51" t="str">
        <f>Administratie!C15</f>
        <v>John Doe</v>
      </c>
      <c r="C8" s="52"/>
      <c r="D8" s="26"/>
      <c r="E8" s="12"/>
      <c r="F8" s="11"/>
      <c r="G8" s="7"/>
      <c r="H8" s="27"/>
      <c r="J8" s="2">
        <f>Administratie!A15</f>
        <v>1</v>
      </c>
      <c r="K8" s="17" t="str">
        <f>Administratie!C15</f>
        <v>John Doe</v>
      </c>
      <c r="L8" s="27"/>
    </row>
    <row r="9" spans="1:12" x14ac:dyDescent="0.35">
      <c r="A9" s="2">
        <f>Administratie!A16</f>
        <v>2</v>
      </c>
      <c r="B9" s="51" t="str">
        <f>Administratie!C16</f>
        <v>Jane Doe</v>
      </c>
      <c r="C9" s="52"/>
      <c r="D9" s="26"/>
      <c r="E9" s="12"/>
      <c r="F9" s="11"/>
      <c r="G9" s="7"/>
      <c r="H9" s="25"/>
      <c r="J9" s="2">
        <f>Administratie!A16</f>
        <v>2</v>
      </c>
      <c r="K9" s="17" t="str">
        <f>Administratie!C16</f>
        <v>Jane Doe</v>
      </c>
      <c r="L9" s="27"/>
    </row>
    <row r="10" spans="1:12" x14ac:dyDescent="0.35">
      <c r="A10" s="2">
        <f>Administratie!A17</f>
        <v>3</v>
      </c>
      <c r="B10" s="51">
        <f>Administratie!C17</f>
        <v>0</v>
      </c>
      <c r="C10" s="52"/>
      <c r="D10" s="26"/>
      <c r="E10" s="12"/>
      <c r="F10" s="11"/>
      <c r="G10" s="7"/>
      <c r="H10" s="25"/>
      <c r="J10" s="2">
        <f>Administratie!A17</f>
        <v>3</v>
      </c>
      <c r="K10" s="17">
        <f>Administratie!C17</f>
        <v>0</v>
      </c>
      <c r="L10" s="27"/>
    </row>
    <row r="11" spans="1:12" x14ac:dyDescent="0.35">
      <c r="A11" s="2">
        <f>Administratie!A18</f>
        <v>4</v>
      </c>
      <c r="B11" s="51">
        <f>Administratie!C18</f>
        <v>0</v>
      </c>
      <c r="C11" s="52"/>
      <c r="D11" s="26"/>
      <c r="E11" s="12"/>
      <c r="F11" s="11"/>
      <c r="G11" s="7"/>
      <c r="H11" s="25"/>
      <c r="J11" s="2">
        <f>Administratie!A18</f>
        <v>4</v>
      </c>
      <c r="K11" s="17">
        <f>Administratie!C18</f>
        <v>0</v>
      </c>
      <c r="L11" s="27"/>
    </row>
    <row r="12" spans="1:12" x14ac:dyDescent="0.35">
      <c r="A12" s="2">
        <f>Administratie!A19</f>
        <v>5</v>
      </c>
      <c r="B12" s="51">
        <f>Administratie!C19</f>
        <v>0</v>
      </c>
      <c r="C12" s="52"/>
      <c r="D12" s="26"/>
      <c r="E12" s="12"/>
      <c r="F12" s="11"/>
      <c r="G12" s="7"/>
      <c r="H12" s="25"/>
      <c r="J12" s="2">
        <f>Administratie!A19</f>
        <v>5</v>
      </c>
      <c r="K12" s="17">
        <f>Administratie!C19</f>
        <v>0</v>
      </c>
      <c r="L12" s="27"/>
    </row>
    <row r="13" spans="1:12" x14ac:dyDescent="0.35">
      <c r="A13" s="2">
        <f>Administratie!A20</f>
        <v>6</v>
      </c>
      <c r="B13" s="51">
        <f>Administratie!C20</f>
        <v>0</v>
      </c>
      <c r="C13" s="52"/>
      <c r="D13" s="26"/>
      <c r="E13" s="12"/>
      <c r="F13" s="11"/>
      <c r="G13" s="7"/>
      <c r="H13" s="25"/>
      <c r="J13" s="2">
        <f>Administratie!A20</f>
        <v>6</v>
      </c>
      <c r="K13" s="17">
        <f>Administratie!C20</f>
        <v>0</v>
      </c>
      <c r="L13" s="27"/>
    </row>
    <row r="14" spans="1:12" x14ac:dyDescent="0.35">
      <c r="A14" s="2">
        <f>Administratie!A21</f>
        <v>7</v>
      </c>
      <c r="B14" s="51">
        <f>Administratie!C21</f>
        <v>0</v>
      </c>
      <c r="C14" s="52"/>
      <c r="D14" s="26"/>
      <c r="E14" s="12"/>
      <c r="F14" s="11"/>
      <c r="G14" s="7"/>
      <c r="H14" s="25"/>
      <c r="J14" s="2">
        <f>Administratie!A21</f>
        <v>7</v>
      </c>
      <c r="K14" s="17">
        <f>Administratie!C21</f>
        <v>0</v>
      </c>
      <c r="L14" s="27"/>
    </row>
    <row r="15" spans="1:12" x14ac:dyDescent="0.35">
      <c r="A15" s="2">
        <f>Administratie!A22</f>
        <v>8</v>
      </c>
      <c r="B15" s="51">
        <f>Administratie!C22</f>
        <v>0</v>
      </c>
      <c r="C15" s="52"/>
      <c r="D15" s="26"/>
      <c r="E15" s="12"/>
      <c r="F15" s="11"/>
      <c r="G15" s="7"/>
      <c r="H15" s="25"/>
      <c r="J15" s="2">
        <f>Administratie!A22</f>
        <v>8</v>
      </c>
      <c r="K15" s="17">
        <f>Administratie!C22</f>
        <v>0</v>
      </c>
      <c r="L15" s="27"/>
    </row>
    <row r="16" spans="1:12" x14ac:dyDescent="0.35">
      <c r="A16" s="2">
        <f>Administratie!A23</f>
        <v>9</v>
      </c>
      <c r="B16" s="51">
        <f>Administratie!C23</f>
        <v>0</v>
      </c>
      <c r="C16" s="52"/>
      <c r="D16" s="26"/>
      <c r="E16" s="12"/>
      <c r="F16" s="11"/>
      <c r="G16" s="7"/>
      <c r="H16" s="25"/>
      <c r="J16" s="2">
        <f>Administratie!A23</f>
        <v>9</v>
      </c>
      <c r="K16" s="17">
        <f>Administratie!C23</f>
        <v>0</v>
      </c>
      <c r="L16" s="27"/>
    </row>
    <row r="17" spans="1:12" x14ac:dyDescent="0.35">
      <c r="A17" s="2">
        <f>Administratie!A24</f>
        <v>10</v>
      </c>
      <c r="B17" s="51">
        <f>Administratie!C24</f>
        <v>0</v>
      </c>
      <c r="C17" s="52"/>
      <c r="D17" s="26"/>
      <c r="E17" s="12"/>
      <c r="F17" s="11"/>
      <c r="G17" s="7"/>
      <c r="H17" s="25"/>
      <c r="J17" s="2">
        <f>Administratie!A24</f>
        <v>10</v>
      </c>
      <c r="K17" s="17">
        <f>Administratie!C24</f>
        <v>0</v>
      </c>
      <c r="L17" s="27"/>
    </row>
    <row r="18" spans="1:12" x14ac:dyDescent="0.35">
      <c r="A18" s="2">
        <f>Administratie!A25</f>
        <v>11</v>
      </c>
      <c r="B18" s="51">
        <f>Administratie!C25</f>
        <v>0</v>
      </c>
      <c r="C18" s="52"/>
      <c r="D18" s="26"/>
      <c r="E18" s="12"/>
      <c r="F18" s="11"/>
      <c r="G18" s="7"/>
      <c r="H18" s="25"/>
      <c r="J18" s="2">
        <f>Administratie!A25</f>
        <v>11</v>
      </c>
      <c r="K18" s="17">
        <f>Administratie!C25</f>
        <v>0</v>
      </c>
      <c r="L18" s="27"/>
    </row>
    <row r="19" spans="1:12" x14ac:dyDescent="0.35">
      <c r="A19" s="2">
        <f>Administratie!A26</f>
        <v>12</v>
      </c>
      <c r="B19" s="51">
        <f>Administratie!C26</f>
        <v>0</v>
      </c>
      <c r="C19" s="52"/>
      <c r="D19" s="26"/>
      <c r="E19" s="12"/>
      <c r="F19" s="11"/>
      <c r="G19" s="7"/>
      <c r="H19" s="25"/>
      <c r="J19" s="2">
        <f>Administratie!A26</f>
        <v>12</v>
      </c>
      <c r="K19" s="17">
        <f>Administratie!C26</f>
        <v>0</v>
      </c>
      <c r="L19" s="27"/>
    </row>
    <row r="20" spans="1:12" x14ac:dyDescent="0.35">
      <c r="A20" s="2">
        <f>Administratie!A27</f>
        <v>13</v>
      </c>
      <c r="B20" s="51">
        <f>Administratie!C27</f>
        <v>0</v>
      </c>
      <c r="C20" s="52"/>
      <c r="D20" s="26"/>
      <c r="E20" s="12"/>
      <c r="F20" s="11"/>
      <c r="G20" s="7"/>
      <c r="H20" s="25"/>
      <c r="J20" s="2">
        <f>Administratie!A27</f>
        <v>13</v>
      </c>
      <c r="K20" s="17">
        <f>Administratie!C27</f>
        <v>0</v>
      </c>
      <c r="L20" s="27"/>
    </row>
    <row r="21" spans="1:12" x14ac:dyDescent="0.35">
      <c r="A21" s="2">
        <f>Administratie!A28</f>
        <v>14</v>
      </c>
      <c r="B21" s="51">
        <f>Administratie!C28</f>
        <v>0</v>
      </c>
      <c r="C21" s="52"/>
      <c r="D21" s="26"/>
      <c r="E21" s="12"/>
      <c r="F21" s="11"/>
      <c r="G21" s="7"/>
      <c r="H21" s="25"/>
      <c r="J21" s="2">
        <f>Administratie!A28</f>
        <v>14</v>
      </c>
      <c r="K21" s="17">
        <f>Administratie!C28</f>
        <v>0</v>
      </c>
      <c r="L21" s="27"/>
    </row>
    <row r="22" spans="1:12" x14ac:dyDescent="0.35">
      <c r="A22" s="2">
        <f>Administratie!A29</f>
        <v>15</v>
      </c>
      <c r="B22" s="51">
        <f>Administratie!C29</f>
        <v>0</v>
      </c>
      <c r="C22" s="52"/>
      <c r="D22" s="26"/>
      <c r="E22" s="12"/>
      <c r="F22" s="11"/>
      <c r="G22" s="7"/>
      <c r="H22" s="25"/>
      <c r="J22" s="2">
        <f>Administratie!A29</f>
        <v>15</v>
      </c>
      <c r="K22" s="17">
        <f>Administratie!C29</f>
        <v>0</v>
      </c>
      <c r="L22" s="27"/>
    </row>
    <row r="23" spans="1:12" x14ac:dyDescent="0.35">
      <c r="A23" s="2">
        <f>Administratie!A30</f>
        <v>16</v>
      </c>
      <c r="B23" s="51">
        <f>Administratie!C30</f>
        <v>0</v>
      </c>
      <c r="C23" s="52"/>
      <c r="D23" s="26"/>
      <c r="E23" s="12"/>
      <c r="F23" s="11"/>
      <c r="G23" s="7"/>
      <c r="H23" s="25"/>
      <c r="J23" s="2">
        <f>Administratie!A30</f>
        <v>16</v>
      </c>
      <c r="K23" s="17">
        <f>Administratie!C30</f>
        <v>0</v>
      </c>
      <c r="L23" s="27"/>
    </row>
    <row r="24" spans="1:12" x14ac:dyDescent="0.35">
      <c r="A24" s="2">
        <f>Administratie!A31</f>
        <v>17</v>
      </c>
      <c r="B24" s="51">
        <f>Administratie!C31</f>
        <v>0</v>
      </c>
      <c r="C24" s="52"/>
      <c r="D24" s="26"/>
      <c r="E24" s="12"/>
      <c r="F24" s="11"/>
      <c r="G24" s="7"/>
      <c r="H24" s="25"/>
      <c r="J24" s="2">
        <f>Administratie!A31</f>
        <v>17</v>
      </c>
      <c r="K24" s="17">
        <f>Administratie!C31</f>
        <v>0</v>
      </c>
      <c r="L24" s="27"/>
    </row>
    <row r="25" spans="1:12" x14ac:dyDescent="0.35">
      <c r="A25" s="2">
        <f>Administratie!A32</f>
        <v>18</v>
      </c>
      <c r="B25" s="51">
        <f>Administratie!C32</f>
        <v>0</v>
      </c>
      <c r="C25" s="52"/>
      <c r="D25" s="26"/>
      <c r="E25" s="12"/>
      <c r="F25" s="11"/>
      <c r="G25" s="7"/>
      <c r="H25" s="25"/>
      <c r="J25" s="2">
        <f>Administratie!A32</f>
        <v>18</v>
      </c>
      <c r="K25" s="17">
        <f>Administratie!C32</f>
        <v>0</v>
      </c>
      <c r="L25" s="27"/>
    </row>
    <row r="26" spans="1:12" x14ac:dyDescent="0.35">
      <c r="A26" s="2">
        <f>Administratie!A33</f>
        <v>19</v>
      </c>
      <c r="B26" s="51">
        <f>Administratie!C33</f>
        <v>0</v>
      </c>
      <c r="C26" s="52"/>
      <c r="D26" s="26"/>
      <c r="E26" s="12"/>
      <c r="F26" s="11"/>
      <c r="G26" s="7"/>
      <c r="H26" s="25"/>
      <c r="J26" s="2">
        <f>Administratie!A33</f>
        <v>19</v>
      </c>
      <c r="K26" s="17">
        <f>Administratie!C33</f>
        <v>0</v>
      </c>
      <c r="L26" s="27"/>
    </row>
    <row r="27" spans="1:12" x14ac:dyDescent="0.35">
      <c r="A27" s="2">
        <f>Administratie!A34</f>
        <v>20</v>
      </c>
      <c r="B27" s="51">
        <f>Administratie!C34</f>
        <v>0</v>
      </c>
      <c r="C27" s="52"/>
      <c r="D27" s="26"/>
      <c r="E27" s="12"/>
      <c r="F27" s="11"/>
      <c r="G27" s="7"/>
      <c r="H27" s="25"/>
      <c r="J27" s="2">
        <f>Administratie!A34</f>
        <v>20</v>
      </c>
      <c r="K27" s="17">
        <f>Administratie!C34</f>
        <v>0</v>
      </c>
      <c r="L27" s="27"/>
    </row>
    <row r="29" spans="1:12" ht="15" thickBot="1" x14ac:dyDescent="0.4"/>
    <row r="30" spans="1:12" ht="15" thickBot="1" x14ac:dyDescent="0.4">
      <c r="A30" s="56" t="s">
        <v>52</v>
      </c>
      <c r="B30" s="57"/>
      <c r="C30" s="57"/>
      <c r="D30" s="57"/>
      <c r="E30" s="57"/>
      <c r="F30" s="57"/>
      <c r="G30" s="57"/>
      <c r="H30" s="58"/>
    </row>
    <row r="31" spans="1:12" x14ac:dyDescent="0.35">
      <c r="E31" s="4"/>
      <c r="F31" s="1"/>
    </row>
    <row r="32" spans="1:12" ht="29" x14ac:dyDescent="0.35">
      <c r="A32" s="8"/>
      <c r="B32" s="59" t="s">
        <v>4</v>
      </c>
      <c r="C32" s="60"/>
      <c r="D32" s="14" t="s">
        <v>10</v>
      </c>
      <c r="E32" s="10"/>
      <c r="F32" s="6" t="s">
        <v>28</v>
      </c>
      <c r="G32" s="7"/>
      <c r="H32" s="6" t="s">
        <v>27</v>
      </c>
    </row>
    <row r="33" spans="1:8" x14ac:dyDescent="0.35">
      <c r="A33" s="2">
        <f>Administratie!A15</f>
        <v>1</v>
      </c>
      <c r="B33" s="51" t="str">
        <f>Administratie!C15</f>
        <v>John Doe</v>
      </c>
      <c r="C33" s="52"/>
      <c r="D33" s="26"/>
      <c r="E33" s="12"/>
      <c r="F33" s="11"/>
      <c r="G33" s="7"/>
      <c r="H33" s="25"/>
    </row>
    <row r="34" spans="1:8" x14ac:dyDescent="0.35">
      <c r="A34" s="2">
        <f>Administratie!A16</f>
        <v>2</v>
      </c>
      <c r="B34" s="51" t="str">
        <f>Administratie!C16</f>
        <v>Jane Doe</v>
      </c>
      <c r="C34" s="52"/>
      <c r="D34" s="26"/>
      <c r="E34" s="12"/>
      <c r="F34" s="11"/>
      <c r="G34" s="7"/>
      <c r="H34" s="25"/>
    </row>
    <row r="35" spans="1:8" x14ac:dyDescent="0.35">
      <c r="A35" s="2">
        <f>Administratie!A17</f>
        <v>3</v>
      </c>
      <c r="B35" s="51">
        <f>Administratie!C17</f>
        <v>0</v>
      </c>
      <c r="C35" s="52"/>
      <c r="D35" s="26"/>
      <c r="E35" s="12"/>
      <c r="F35" s="11"/>
      <c r="G35" s="7"/>
      <c r="H35" s="25"/>
    </row>
    <row r="36" spans="1:8" x14ac:dyDescent="0.35">
      <c r="A36" s="2">
        <f>Administratie!A18</f>
        <v>4</v>
      </c>
      <c r="B36" s="51">
        <f>Administratie!C18</f>
        <v>0</v>
      </c>
      <c r="C36" s="52"/>
      <c r="D36" s="26"/>
      <c r="E36" s="12"/>
      <c r="F36" s="11"/>
      <c r="G36" s="7"/>
      <c r="H36" s="25"/>
    </row>
    <row r="37" spans="1:8" x14ac:dyDescent="0.35">
      <c r="A37" s="2">
        <f>Administratie!A19</f>
        <v>5</v>
      </c>
      <c r="B37" s="51">
        <f>Administratie!C19</f>
        <v>0</v>
      </c>
      <c r="C37" s="52"/>
      <c r="D37" s="26"/>
      <c r="E37" s="12"/>
      <c r="F37" s="11"/>
      <c r="G37" s="7"/>
      <c r="H37" s="25"/>
    </row>
    <row r="38" spans="1:8" x14ac:dyDescent="0.35">
      <c r="A38" s="2">
        <f>Administratie!A20</f>
        <v>6</v>
      </c>
      <c r="B38" s="51">
        <f>Administratie!C20</f>
        <v>0</v>
      </c>
      <c r="C38" s="52"/>
      <c r="D38" s="26"/>
      <c r="E38" s="12"/>
      <c r="F38" s="11"/>
      <c r="G38" s="7"/>
      <c r="H38" s="25"/>
    </row>
    <row r="39" spans="1:8" x14ac:dyDescent="0.35">
      <c r="A39" s="2">
        <f>Administratie!A21</f>
        <v>7</v>
      </c>
      <c r="B39" s="51">
        <f>Administratie!C21</f>
        <v>0</v>
      </c>
      <c r="C39" s="52"/>
      <c r="D39" s="26"/>
      <c r="E39" s="12"/>
      <c r="F39" s="11"/>
      <c r="G39" s="7"/>
      <c r="H39" s="25"/>
    </row>
    <row r="40" spans="1:8" x14ac:dyDescent="0.35">
      <c r="A40" s="2">
        <f>Administratie!A22</f>
        <v>8</v>
      </c>
      <c r="B40" s="51">
        <f>Administratie!C22</f>
        <v>0</v>
      </c>
      <c r="C40" s="52"/>
      <c r="D40" s="26"/>
      <c r="E40" s="12"/>
      <c r="F40" s="11"/>
      <c r="G40" s="7"/>
      <c r="H40" s="25"/>
    </row>
    <row r="41" spans="1:8" x14ac:dyDescent="0.35">
      <c r="A41" s="2">
        <f>Administratie!A23</f>
        <v>9</v>
      </c>
      <c r="B41" s="51">
        <f>Administratie!C23</f>
        <v>0</v>
      </c>
      <c r="C41" s="52"/>
      <c r="D41" s="26"/>
      <c r="E41" s="12"/>
      <c r="F41" s="11"/>
      <c r="G41" s="7"/>
      <c r="H41" s="25"/>
    </row>
    <row r="42" spans="1:8" x14ac:dyDescent="0.35">
      <c r="A42" s="2">
        <f>Administratie!A24</f>
        <v>10</v>
      </c>
      <c r="B42" s="51">
        <f>Administratie!C24</f>
        <v>0</v>
      </c>
      <c r="C42" s="52"/>
      <c r="D42" s="26"/>
      <c r="E42" s="12"/>
      <c r="F42" s="11"/>
      <c r="G42" s="7"/>
      <c r="H42" s="25"/>
    </row>
    <row r="43" spans="1:8" x14ac:dyDescent="0.35">
      <c r="A43" s="2">
        <f>Administratie!A25</f>
        <v>11</v>
      </c>
      <c r="B43" s="51">
        <f>Administratie!C25</f>
        <v>0</v>
      </c>
      <c r="C43" s="52"/>
      <c r="D43" s="26"/>
      <c r="E43" s="12"/>
      <c r="F43" s="11"/>
      <c r="G43" s="7"/>
      <c r="H43" s="25"/>
    </row>
    <row r="44" spans="1:8" x14ac:dyDescent="0.35">
      <c r="A44" s="2">
        <f>Administratie!A26</f>
        <v>12</v>
      </c>
      <c r="B44" s="51">
        <f>Administratie!C26</f>
        <v>0</v>
      </c>
      <c r="C44" s="52"/>
      <c r="D44" s="26"/>
      <c r="E44" s="12"/>
      <c r="F44" s="11"/>
      <c r="G44" s="7"/>
      <c r="H44" s="25"/>
    </row>
    <row r="45" spans="1:8" x14ac:dyDescent="0.35">
      <c r="A45" s="2">
        <f>Administratie!A27</f>
        <v>13</v>
      </c>
      <c r="B45" s="51">
        <f>Administratie!C27</f>
        <v>0</v>
      </c>
      <c r="C45" s="52"/>
      <c r="D45" s="26"/>
      <c r="E45" s="12"/>
      <c r="F45" s="11"/>
      <c r="G45" s="7"/>
      <c r="H45" s="25"/>
    </row>
    <row r="46" spans="1:8" x14ac:dyDescent="0.35">
      <c r="A46" s="2">
        <f>Administratie!A28</f>
        <v>14</v>
      </c>
      <c r="B46" s="51">
        <f>Administratie!C28</f>
        <v>0</v>
      </c>
      <c r="C46" s="52"/>
      <c r="D46" s="26"/>
      <c r="E46" s="12"/>
      <c r="F46" s="11"/>
      <c r="G46" s="7"/>
      <c r="H46" s="25"/>
    </row>
    <row r="47" spans="1:8" x14ac:dyDescent="0.35">
      <c r="A47" s="2">
        <f>Administratie!A29</f>
        <v>15</v>
      </c>
      <c r="B47" s="51">
        <f>Administratie!C29</f>
        <v>0</v>
      </c>
      <c r="C47" s="52"/>
      <c r="D47" s="26"/>
      <c r="E47" s="12"/>
      <c r="F47" s="11"/>
      <c r="G47" s="7"/>
      <c r="H47" s="25"/>
    </row>
    <row r="48" spans="1:8" x14ac:dyDescent="0.35">
      <c r="A48" s="2">
        <f>Administratie!A30</f>
        <v>16</v>
      </c>
      <c r="B48" s="51">
        <f>Administratie!C30</f>
        <v>0</v>
      </c>
      <c r="C48" s="52"/>
      <c r="D48" s="26"/>
      <c r="E48" s="12"/>
      <c r="F48" s="11"/>
      <c r="G48" s="7"/>
      <c r="H48" s="25"/>
    </row>
    <row r="49" spans="1:8" x14ac:dyDescent="0.35">
      <c r="A49" s="2">
        <f>Administratie!A31</f>
        <v>17</v>
      </c>
      <c r="B49" s="51">
        <f>Administratie!C31</f>
        <v>0</v>
      </c>
      <c r="C49" s="52"/>
      <c r="D49" s="26"/>
      <c r="E49" s="12"/>
      <c r="F49" s="11"/>
      <c r="G49" s="7"/>
      <c r="H49" s="25"/>
    </row>
    <row r="50" spans="1:8" x14ac:dyDescent="0.35">
      <c r="A50" s="2">
        <f>Administratie!A32</f>
        <v>18</v>
      </c>
      <c r="B50" s="51">
        <f>Administratie!C32</f>
        <v>0</v>
      </c>
      <c r="C50" s="52"/>
      <c r="D50" s="26"/>
      <c r="E50" s="12"/>
      <c r="F50" s="11"/>
      <c r="G50" s="7"/>
      <c r="H50" s="25"/>
    </row>
    <row r="51" spans="1:8" x14ac:dyDescent="0.35">
      <c r="A51" s="2">
        <f>Administratie!A33</f>
        <v>19</v>
      </c>
      <c r="B51" s="51">
        <f>Administratie!C33</f>
        <v>0</v>
      </c>
      <c r="C51" s="52"/>
      <c r="D51" s="26"/>
      <c r="E51" s="12"/>
      <c r="F51" s="11"/>
      <c r="G51" s="7"/>
      <c r="H51" s="25"/>
    </row>
    <row r="52" spans="1:8" x14ac:dyDescent="0.35">
      <c r="A52" s="2">
        <f>Administratie!A34</f>
        <v>20</v>
      </c>
      <c r="B52" s="51">
        <f>Administratie!C34</f>
        <v>0</v>
      </c>
      <c r="C52" s="52"/>
      <c r="D52" s="26"/>
      <c r="E52" s="12"/>
      <c r="F52" s="11"/>
      <c r="G52" s="7"/>
      <c r="H52" s="25"/>
    </row>
    <row r="54" spans="1:8" ht="15" thickBot="1" x14ac:dyDescent="0.4"/>
    <row r="55" spans="1:8" ht="15" thickBot="1" x14ac:dyDescent="0.4">
      <c r="A55" s="56" t="s">
        <v>53</v>
      </c>
      <c r="B55" s="57"/>
      <c r="C55" s="57"/>
      <c r="D55" s="57"/>
      <c r="E55" s="57"/>
      <c r="F55" s="57"/>
      <c r="G55" s="57"/>
      <c r="H55" s="58"/>
    </row>
    <row r="56" spans="1:8" x14ac:dyDescent="0.35">
      <c r="E56" s="4"/>
      <c r="F56" s="1"/>
    </row>
    <row r="57" spans="1:8" ht="29" x14ac:dyDescent="0.35">
      <c r="A57" s="8"/>
      <c r="B57" s="59" t="s">
        <v>4</v>
      </c>
      <c r="C57" s="60"/>
      <c r="D57" s="14" t="s">
        <v>10</v>
      </c>
      <c r="E57" s="10"/>
      <c r="F57" s="6" t="s">
        <v>28</v>
      </c>
      <c r="G57" s="7"/>
      <c r="H57" s="6" t="s">
        <v>27</v>
      </c>
    </row>
    <row r="58" spans="1:8" x14ac:dyDescent="0.35">
      <c r="A58" s="2">
        <f>Administratie!A15</f>
        <v>1</v>
      </c>
      <c r="B58" s="51" t="str">
        <f>Administratie!C15</f>
        <v>John Doe</v>
      </c>
      <c r="C58" s="52"/>
      <c r="D58" s="26"/>
      <c r="E58" s="12"/>
      <c r="F58" s="11"/>
      <c r="G58" s="7"/>
      <c r="H58" s="25"/>
    </row>
    <row r="59" spans="1:8" x14ac:dyDescent="0.35">
      <c r="A59" s="2">
        <f>Administratie!A16</f>
        <v>2</v>
      </c>
      <c r="B59" s="51" t="str">
        <f>Administratie!C16</f>
        <v>Jane Doe</v>
      </c>
      <c r="C59" s="52"/>
      <c r="D59" s="26"/>
      <c r="E59" s="12"/>
      <c r="F59" s="11"/>
      <c r="G59" s="7"/>
      <c r="H59" s="25"/>
    </row>
    <row r="60" spans="1:8" x14ac:dyDescent="0.35">
      <c r="A60" s="2">
        <f>Administratie!A17</f>
        <v>3</v>
      </c>
      <c r="B60" s="51">
        <f>Administratie!C17</f>
        <v>0</v>
      </c>
      <c r="C60" s="52"/>
      <c r="D60" s="26"/>
      <c r="E60" s="12"/>
      <c r="F60" s="11"/>
      <c r="G60" s="7"/>
      <c r="H60" s="25"/>
    </row>
    <row r="61" spans="1:8" x14ac:dyDescent="0.35">
      <c r="A61" s="2">
        <f>Administratie!A18</f>
        <v>4</v>
      </c>
      <c r="B61" s="51">
        <f>Administratie!C18</f>
        <v>0</v>
      </c>
      <c r="C61" s="52"/>
      <c r="D61" s="26"/>
      <c r="E61" s="12"/>
      <c r="F61" s="11"/>
      <c r="G61" s="7"/>
      <c r="H61" s="25"/>
    </row>
    <row r="62" spans="1:8" x14ac:dyDescent="0.35">
      <c r="A62" s="2">
        <f>Administratie!A19</f>
        <v>5</v>
      </c>
      <c r="B62" s="51">
        <f>Administratie!C19</f>
        <v>0</v>
      </c>
      <c r="C62" s="52"/>
      <c r="D62" s="26"/>
      <c r="E62" s="12"/>
      <c r="F62" s="11"/>
      <c r="G62" s="7"/>
      <c r="H62" s="25"/>
    </row>
    <row r="63" spans="1:8" x14ac:dyDescent="0.35">
      <c r="A63" s="2">
        <f>Administratie!A20</f>
        <v>6</v>
      </c>
      <c r="B63" s="51">
        <f>Administratie!C20</f>
        <v>0</v>
      </c>
      <c r="C63" s="52"/>
      <c r="D63" s="26"/>
      <c r="E63" s="12"/>
      <c r="F63" s="11"/>
      <c r="G63" s="7"/>
      <c r="H63" s="25"/>
    </row>
    <row r="64" spans="1:8" x14ac:dyDescent="0.35">
      <c r="A64" s="2">
        <f>Administratie!A21</f>
        <v>7</v>
      </c>
      <c r="B64" s="51">
        <f>Administratie!C21</f>
        <v>0</v>
      </c>
      <c r="C64" s="52"/>
      <c r="D64" s="26"/>
      <c r="E64" s="12"/>
      <c r="F64" s="11"/>
      <c r="G64" s="7"/>
      <c r="H64" s="25"/>
    </row>
    <row r="65" spans="1:8" x14ac:dyDescent="0.35">
      <c r="A65" s="2">
        <f>Administratie!A22</f>
        <v>8</v>
      </c>
      <c r="B65" s="51">
        <f>Administratie!C22</f>
        <v>0</v>
      </c>
      <c r="C65" s="52"/>
      <c r="D65" s="26"/>
      <c r="E65" s="12"/>
      <c r="F65" s="11"/>
      <c r="G65" s="7"/>
      <c r="H65" s="25"/>
    </row>
    <row r="66" spans="1:8" x14ac:dyDescent="0.35">
      <c r="A66" s="2">
        <f>Administratie!A23</f>
        <v>9</v>
      </c>
      <c r="B66" s="51">
        <f>Administratie!C23</f>
        <v>0</v>
      </c>
      <c r="C66" s="52"/>
      <c r="D66" s="26"/>
      <c r="E66" s="12"/>
      <c r="F66" s="11"/>
      <c r="G66" s="7"/>
      <c r="H66" s="25"/>
    </row>
    <row r="67" spans="1:8" x14ac:dyDescent="0.35">
      <c r="A67" s="2">
        <f>Administratie!A24</f>
        <v>10</v>
      </c>
      <c r="B67" s="51">
        <f>Administratie!C24</f>
        <v>0</v>
      </c>
      <c r="C67" s="52"/>
      <c r="D67" s="26"/>
      <c r="E67" s="12"/>
      <c r="F67" s="11"/>
      <c r="G67" s="7"/>
      <c r="H67" s="25"/>
    </row>
    <row r="68" spans="1:8" x14ac:dyDescent="0.35">
      <c r="A68" s="2">
        <f>Administratie!A25</f>
        <v>11</v>
      </c>
      <c r="B68" s="51">
        <f>Administratie!C25</f>
        <v>0</v>
      </c>
      <c r="C68" s="52"/>
      <c r="D68" s="26"/>
      <c r="E68" s="12"/>
      <c r="F68" s="11"/>
      <c r="G68" s="7"/>
      <c r="H68" s="25"/>
    </row>
    <row r="69" spans="1:8" x14ac:dyDescent="0.35">
      <c r="A69" s="2">
        <f>Administratie!A26</f>
        <v>12</v>
      </c>
      <c r="B69" s="51">
        <f>Administratie!C26</f>
        <v>0</v>
      </c>
      <c r="C69" s="52"/>
      <c r="D69" s="26"/>
      <c r="E69" s="12"/>
      <c r="F69" s="11"/>
      <c r="G69" s="7"/>
      <c r="H69" s="25"/>
    </row>
    <row r="70" spans="1:8" x14ac:dyDescent="0.35">
      <c r="A70" s="2">
        <f>Administratie!A27</f>
        <v>13</v>
      </c>
      <c r="B70" s="51">
        <f>Administratie!C27</f>
        <v>0</v>
      </c>
      <c r="C70" s="52"/>
      <c r="D70" s="26"/>
      <c r="E70" s="12"/>
      <c r="F70" s="11"/>
      <c r="G70" s="7"/>
      <c r="H70" s="25"/>
    </row>
    <row r="71" spans="1:8" x14ac:dyDescent="0.35">
      <c r="A71" s="2">
        <f>Administratie!A28</f>
        <v>14</v>
      </c>
      <c r="B71" s="51">
        <f>Administratie!C28</f>
        <v>0</v>
      </c>
      <c r="C71" s="52"/>
      <c r="D71" s="26"/>
      <c r="E71" s="12"/>
      <c r="F71" s="11"/>
      <c r="G71" s="7"/>
      <c r="H71" s="25"/>
    </row>
    <row r="72" spans="1:8" x14ac:dyDescent="0.35">
      <c r="A72" s="2">
        <f>Administratie!A29</f>
        <v>15</v>
      </c>
      <c r="B72" s="51">
        <f>Administratie!C29</f>
        <v>0</v>
      </c>
      <c r="C72" s="52"/>
      <c r="D72" s="26"/>
      <c r="E72" s="12"/>
      <c r="F72" s="11"/>
      <c r="G72" s="7"/>
      <c r="H72" s="25"/>
    </row>
    <row r="73" spans="1:8" x14ac:dyDescent="0.35">
      <c r="A73" s="2">
        <f>Administratie!A30</f>
        <v>16</v>
      </c>
      <c r="B73" s="51">
        <f>Administratie!C30</f>
        <v>0</v>
      </c>
      <c r="C73" s="52"/>
      <c r="D73" s="26"/>
      <c r="E73" s="12"/>
      <c r="F73" s="11"/>
      <c r="G73" s="7"/>
      <c r="H73" s="25"/>
    </row>
    <row r="74" spans="1:8" x14ac:dyDescent="0.35">
      <c r="A74" s="2">
        <f>Administratie!A31</f>
        <v>17</v>
      </c>
      <c r="B74" s="51">
        <f>Administratie!C31</f>
        <v>0</v>
      </c>
      <c r="C74" s="52"/>
      <c r="D74" s="26"/>
      <c r="E74" s="12"/>
      <c r="F74" s="11"/>
      <c r="G74" s="7"/>
      <c r="H74" s="25"/>
    </row>
    <row r="75" spans="1:8" x14ac:dyDescent="0.35">
      <c r="A75" s="2">
        <f>Administratie!A32</f>
        <v>18</v>
      </c>
      <c r="B75" s="51">
        <f>Administratie!C32</f>
        <v>0</v>
      </c>
      <c r="C75" s="52"/>
      <c r="D75" s="26"/>
      <c r="E75" s="12"/>
      <c r="F75" s="11"/>
      <c r="G75" s="7"/>
      <c r="H75" s="25"/>
    </row>
    <row r="76" spans="1:8" x14ac:dyDescent="0.35">
      <c r="A76" s="2">
        <f>Administratie!A33</f>
        <v>19</v>
      </c>
      <c r="B76" s="51">
        <f>Administratie!C33</f>
        <v>0</v>
      </c>
      <c r="C76" s="52"/>
      <c r="D76" s="26"/>
      <c r="E76" s="12"/>
      <c r="F76" s="11"/>
      <c r="G76" s="7"/>
      <c r="H76" s="25"/>
    </row>
    <row r="77" spans="1:8" x14ac:dyDescent="0.35">
      <c r="A77" s="2">
        <f>Administratie!A34</f>
        <v>20</v>
      </c>
      <c r="B77" s="51">
        <f>Administratie!C34</f>
        <v>0</v>
      </c>
      <c r="C77" s="52"/>
      <c r="D77" s="26"/>
      <c r="E77" s="12"/>
      <c r="F77" s="11"/>
      <c r="G77" s="7"/>
      <c r="H77" s="25"/>
    </row>
  </sheetData>
  <sheetProtection algorithmName="SHA-512" hashValue="f8Vd8t4yLJ+ElStKz645l6W3n4MXC1d4dc2dpxqgx7ObnZfdx0d4t3RMf+25FB+EIMgnQ54Lbym1zRC21FuWhw==" saltValue="yGBOs59DpKRcnlWcYIPqMw==" spinCount="100000" sheet="1" objects="1" scenarios="1" selectLockedCells="1"/>
  <mergeCells count="68">
    <mergeCell ref="B13:C13"/>
    <mergeCell ref="B2:C2"/>
    <mergeCell ref="B7:C7"/>
    <mergeCell ref="B8:C8"/>
    <mergeCell ref="B9:C9"/>
    <mergeCell ref="B10:C10"/>
    <mergeCell ref="B11:C11"/>
    <mergeCell ref="B12:C12"/>
    <mergeCell ref="A5:H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40:C40"/>
    <mergeCell ref="B26:C26"/>
    <mergeCell ref="B27:C27"/>
    <mergeCell ref="A30:H30"/>
    <mergeCell ref="B32:C32"/>
    <mergeCell ref="B33:C33"/>
    <mergeCell ref="B34:C34"/>
    <mergeCell ref="B35:C35"/>
    <mergeCell ref="B36:C36"/>
    <mergeCell ref="B37:C37"/>
    <mergeCell ref="B38:C38"/>
    <mergeCell ref="B39:C39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7:C67"/>
    <mergeCell ref="A55:H55"/>
    <mergeCell ref="B57:C57"/>
    <mergeCell ref="B58:C58"/>
    <mergeCell ref="B59:C59"/>
    <mergeCell ref="B60:C60"/>
    <mergeCell ref="B61:C61"/>
    <mergeCell ref="J5:L5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</mergeCells>
  <conditionalFormatting sqref="B8:C27 K8:K27 B33:C52 B58:C77">
    <cfRule type="cellIs" dxfId="7" priority="1" operator="equal">
      <formula>0</formula>
    </cfRule>
  </conditionalFormatting>
  <conditionalFormatting sqref="D8:D27 D33:D52 D58:D77">
    <cfRule type="expression" dxfId="6" priority="4">
      <formula>ISBLANK(D8)</formula>
    </cfRule>
  </conditionalFormatting>
  <conditionalFormatting sqref="F8:F27 F33:F52 F58:F77">
    <cfRule type="cellIs" dxfId="5" priority="3" operator="equal">
      <formula>FALSE</formula>
    </cfRule>
    <cfRule type="beginsWith" dxfId="4" priority="6" operator="beginsWith" text="A">
      <formula>LEFT(F8,LEN("A"))="A"</formula>
    </cfRule>
    <cfRule type="beginsWith" dxfId="3" priority="7" operator="beginsWith" text="B">
      <formula>LEFT(F8,LEN("B"))="B"</formula>
    </cfRule>
    <cfRule type="beginsWith" dxfId="2" priority="9" operator="beginsWith" text="C">
      <formula>LEFT(F8,LEN("C"))="C"</formula>
    </cfRule>
  </conditionalFormatting>
  <conditionalFormatting sqref="H8:H27 H33:H52 H58:H77">
    <cfRule type="expression" dxfId="1" priority="10">
      <formula>AND(ISBLANK(H8),F8="C")</formula>
    </cfRule>
  </conditionalFormatting>
  <conditionalFormatting sqref="L8:L27">
    <cfRule type="expression" dxfId="0" priority="35">
      <formula>AND(ISBLANK(L8),F8="C")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Opgepast" error="Kies één van de onderwerpen van de keuzelijst." xr:uid="{CB82A0D9-91BF-44B1-B895-B634C289C73A}">
          <x14:formula1>
            <xm:f>Settings!$D$3:$D$9</xm:f>
          </x14:formula1>
          <xm:sqref>L8:L27 D33:D52 D58:D77</xm:sqref>
        </x14:dataValidation>
        <x14:dataValidation type="list" errorStyle="warning" allowBlank="1" showInputMessage="1" showErrorMessage="1" errorTitle="Opgepast" error="Kies één van de onderwerpen van de keuzelijst." xr:uid="{F5721CF6-64B3-4851-926A-5C6DD143FD89}">
          <x14:formula1>
            <xm:f>Settings!$D$3:$D$9</xm:f>
          </x14:formula1>
          <xm:sqref>D8:D27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4C66-E10E-45D9-BBAA-0AC9DF5BE0BF}">
  <sheetPr>
    <tabColor theme="0" tint="-0.499984740745262"/>
  </sheetPr>
  <dimension ref="B2:F10"/>
  <sheetViews>
    <sheetView workbookViewId="0">
      <selection activeCell="D10" sqref="D10"/>
    </sheetView>
  </sheetViews>
  <sheetFormatPr defaultRowHeight="14.5" x14ac:dyDescent="0.35"/>
  <cols>
    <col min="4" max="4" width="63.90625" bestFit="1" customWidth="1"/>
  </cols>
  <sheetData>
    <row r="2" spans="2:6" x14ac:dyDescent="0.35">
      <c r="B2" s="3" t="s">
        <v>25</v>
      </c>
      <c r="D2" s="3" t="s">
        <v>26</v>
      </c>
      <c r="F2" s="3" t="s">
        <v>30</v>
      </c>
    </row>
    <row r="3" spans="2:6" x14ac:dyDescent="0.35">
      <c r="B3" t="s">
        <v>19</v>
      </c>
      <c r="D3" t="s">
        <v>54</v>
      </c>
      <c r="F3" t="s">
        <v>31</v>
      </c>
    </row>
    <row r="4" spans="2:6" x14ac:dyDescent="0.35">
      <c r="B4" t="s">
        <v>20</v>
      </c>
      <c r="D4" t="s">
        <v>44</v>
      </c>
      <c r="F4" t="s">
        <v>32</v>
      </c>
    </row>
    <row r="5" spans="2:6" x14ac:dyDescent="0.35">
      <c r="B5" t="s">
        <v>21</v>
      </c>
      <c r="D5" t="s">
        <v>45</v>
      </c>
    </row>
    <row r="6" spans="2:6" x14ac:dyDescent="0.35">
      <c r="D6" t="s">
        <v>55</v>
      </c>
    </row>
    <row r="7" spans="2:6" x14ac:dyDescent="0.35">
      <c r="D7" t="s">
        <v>56</v>
      </c>
    </row>
    <row r="8" spans="2:6" x14ac:dyDescent="0.35">
      <c r="D8" t="s">
        <v>57</v>
      </c>
    </row>
    <row r="9" spans="2:6" x14ac:dyDescent="0.35">
      <c r="D9" t="s">
        <v>58</v>
      </c>
    </row>
    <row r="10" spans="2:6" x14ac:dyDescent="0.35">
      <c r="D10" t="s">
        <v>59</v>
      </c>
    </row>
  </sheetData>
  <sheetProtection algorithmName="SHA-512" hashValue="lQLhbhs1vqgMSHBtA85iEFPU4WvfLfuJ8D53TRqdVILQJf5zex5+ht2XTcGdizyhVdIs5ll0YGcxVR2QjGJDdQ==" saltValue="9KI8QszrJ0PAYJnmN1ekR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8acdd0-f213-42fb-9ef9-b339d9782f2b" xsi:nil="true"/>
    <lcf76f155ced4ddcb4097134ff3c332f xmlns="17136881-c7be-4326-b707-2c102798e5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874665E9AB246B89F92A75F6672E4" ma:contentTypeVersion="14" ma:contentTypeDescription="Create a new document." ma:contentTypeScope="" ma:versionID="57a393cbb5d4c2be6e4ea17b5ef8f383">
  <xsd:schema xmlns:xsd="http://www.w3.org/2001/XMLSchema" xmlns:xs="http://www.w3.org/2001/XMLSchema" xmlns:p="http://schemas.microsoft.com/office/2006/metadata/properties" xmlns:ns2="17136881-c7be-4326-b707-2c102798e581" xmlns:ns3="be8acdd0-f213-42fb-9ef9-b339d9782f2b" targetNamespace="http://schemas.microsoft.com/office/2006/metadata/properties" ma:root="true" ma:fieldsID="b13bede7972647d07015da273d3d2c72" ns2:_="" ns3:_="">
    <xsd:import namespace="17136881-c7be-4326-b707-2c102798e581"/>
    <xsd:import namespace="be8acdd0-f213-42fb-9ef9-b339d9782f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36881-c7be-4326-b707-2c102798e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4e110a-2f5d-4cd0-a215-9d3ef0b0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acdd0-f213-42fb-9ef9-b339d9782f2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7c66a24-4ea1-4b85-a060-113915b40cbc}" ma:internalName="TaxCatchAll" ma:showField="CatchAllData" ma:web="be8acdd0-f213-42fb-9ef9-b339d9782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C0B26-CF70-40C4-B59D-F2E0EA11EC6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17136881-c7be-4326-b707-2c102798e581"/>
    <ds:schemaRef ds:uri="http://schemas.microsoft.com/office/2006/metadata/properties"/>
    <ds:schemaRef ds:uri="be8acdd0-f213-42fb-9ef9-b339d9782f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CB990F-8B5C-44B0-B581-C46D9C2DB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7AFF2-EA9B-4EE9-AD37-49CED5E96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136881-c7be-4326-b707-2c102798e581"/>
    <ds:schemaRef ds:uri="be8acdd0-f213-42fb-9ef9-b339d9782f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Administratie</vt:lpstr>
      <vt:lpstr>Techniek</vt:lpstr>
      <vt:lpstr>Didactiek</vt:lpstr>
      <vt:lpstr>Settings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hans.hofkens@bfsi.be</dc:creator>
  <cp:keywords/>
  <dc:description/>
  <cp:lastModifiedBy>Hans Hofkens (BFSI.be)</cp:lastModifiedBy>
  <cp:revision/>
  <dcterms:created xsi:type="dcterms:W3CDTF">2018-09-25T07:13:04Z</dcterms:created>
  <dcterms:modified xsi:type="dcterms:W3CDTF">2025-04-03T14:57:43Z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0x010100964874665E9AB246B89F92A75F6672E4</vt:lpwstr>
  </property>
</Properties>
</file>